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Tab. RF.1S.1.3.1" sheetId="1" r:id="rId1"/>
    <sheet name="Tab. RF.IS1.3.2" sheetId="2" r:id="rId2"/>
    <sheet name="Dati ISTAT 16 senza IncMort" sheetId="3" state="hidden" r:id="rId3"/>
    <sheet name="2016 e 2017 da spss" sheetId="4" r:id="rId4"/>
    <sheet name="2018 da spss" sheetId="5" r:id="rId5"/>
  </sheets>
  <calcPr calcId="145621"/>
</workbook>
</file>

<file path=xl/calcChain.xml><?xml version="1.0" encoding="utf-8"?>
<calcChain xmlns="http://schemas.openxmlformats.org/spreadsheetml/2006/main">
  <c r="V64" i="2" l="1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63" i="2"/>
  <c r="V64" i="1" l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63" i="1"/>
  <c r="T18" i="2" l="1"/>
  <c r="T17" i="2"/>
  <c r="T16" i="2"/>
  <c r="T15" i="2"/>
  <c r="T14" i="2"/>
  <c r="T13" i="2"/>
  <c r="T12" i="2"/>
  <c r="T11" i="2"/>
  <c r="T10" i="2"/>
  <c r="T9" i="2"/>
  <c r="T8" i="2"/>
  <c r="T7" i="2"/>
  <c r="T6" i="2"/>
  <c r="T20" i="2" s="1"/>
  <c r="T5" i="2"/>
  <c r="T19" i="2" s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25" i="1"/>
  <c r="T18" i="1"/>
  <c r="T17" i="1"/>
  <c r="T16" i="1"/>
  <c r="T14" i="1"/>
  <c r="T13" i="1"/>
  <c r="T15" i="1"/>
  <c r="T12" i="1"/>
  <c r="T11" i="1"/>
  <c r="T10" i="1"/>
  <c r="T9" i="1"/>
  <c r="T8" i="1"/>
  <c r="T7" i="1"/>
  <c r="T6" i="1"/>
  <c r="T5" i="1"/>
  <c r="U64" i="2" l="1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63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U20" i="2"/>
  <c r="T40" i="2" s="1"/>
  <c r="U19" i="2"/>
  <c r="T39" i="2" s="1"/>
  <c r="U18" i="2"/>
  <c r="T38" i="2" s="1"/>
  <c r="U17" i="2"/>
  <c r="T37" i="2" s="1"/>
  <c r="U16" i="2"/>
  <c r="T36" i="2" s="1"/>
  <c r="U15" i="2"/>
  <c r="T35" i="2" s="1"/>
  <c r="U14" i="2"/>
  <c r="T34" i="2" s="1"/>
  <c r="U13" i="2"/>
  <c r="T33" i="2" s="1"/>
  <c r="U12" i="2"/>
  <c r="T32" i="2" s="1"/>
  <c r="U11" i="2"/>
  <c r="T31" i="2" s="1"/>
  <c r="U10" i="2"/>
  <c r="T30" i="2" s="1"/>
  <c r="U9" i="2"/>
  <c r="T29" i="2" s="1"/>
  <c r="U8" i="2"/>
  <c r="T28" i="2" s="1"/>
  <c r="U7" i="2"/>
  <c r="T27" i="2" s="1"/>
  <c r="U6" i="2"/>
  <c r="T26" i="2" s="1"/>
  <c r="U5" i="2"/>
  <c r="T25" i="2" s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63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31" i="1"/>
  <c r="T34" i="1"/>
  <c r="T35" i="1"/>
  <c r="T38" i="1"/>
  <c r="U6" i="1"/>
  <c r="T26" i="1" s="1"/>
  <c r="U7" i="1"/>
  <c r="T27" i="1" s="1"/>
  <c r="U8" i="1"/>
  <c r="T28" i="1" s="1"/>
  <c r="U9" i="1"/>
  <c r="T29" i="1" s="1"/>
  <c r="U10" i="1"/>
  <c r="T30" i="1" s="1"/>
  <c r="U11" i="1"/>
  <c r="U12" i="1"/>
  <c r="T32" i="1" s="1"/>
  <c r="U13" i="1"/>
  <c r="T33" i="1" s="1"/>
  <c r="U14" i="1"/>
  <c r="U15" i="1"/>
  <c r="U16" i="1"/>
  <c r="T36" i="1" s="1"/>
  <c r="U17" i="1"/>
  <c r="T37" i="1" s="1"/>
  <c r="U18" i="1"/>
  <c r="U5" i="1"/>
  <c r="T25" i="1" s="1"/>
  <c r="T19" i="1"/>
  <c r="U19" i="1" s="1"/>
  <c r="T20" i="1"/>
  <c r="U78" i="1" s="1"/>
  <c r="T59" i="1" l="1"/>
  <c r="U20" i="1"/>
  <c r="T40" i="1" s="1"/>
  <c r="T78" i="1"/>
  <c r="T58" i="1"/>
  <c r="T77" i="1"/>
  <c r="T39" i="1"/>
  <c r="U77" i="1"/>
  <c r="S20" i="1"/>
  <c r="S18" i="1"/>
  <c r="S57" i="1" s="1"/>
  <c r="S17" i="1"/>
  <c r="S16" i="1"/>
  <c r="S15" i="1"/>
  <c r="S14" i="1"/>
  <c r="S53" i="1" s="1"/>
  <c r="S13" i="1"/>
  <c r="S12" i="1"/>
  <c r="S11" i="1"/>
  <c r="S10" i="1"/>
  <c r="S49" i="1" s="1"/>
  <c r="S9" i="1"/>
  <c r="S8" i="1"/>
  <c r="S7" i="1"/>
  <c r="S6" i="1"/>
  <c r="S45" i="1" s="1"/>
  <c r="S5" i="1"/>
  <c r="S46" i="1" l="1"/>
  <c r="S47" i="1"/>
  <c r="S55" i="1"/>
  <c r="S59" i="1"/>
  <c r="S48" i="1"/>
  <c r="S52" i="1"/>
  <c r="S56" i="1"/>
  <c r="S50" i="1"/>
  <c r="S19" i="1"/>
  <c r="S51" i="1"/>
  <c r="S20" i="2"/>
  <c r="S57" i="2" s="1"/>
  <c r="S19" i="2"/>
  <c r="S46" i="2" l="1"/>
  <c r="S50" i="2"/>
  <c r="S54" i="2"/>
  <c r="S58" i="2"/>
  <c r="S47" i="2"/>
  <c r="S51" i="2"/>
  <c r="S55" i="2"/>
  <c r="S59" i="2"/>
  <c r="S44" i="2"/>
  <c r="S48" i="2"/>
  <c r="S52" i="2"/>
  <c r="S56" i="2"/>
  <c r="S45" i="2"/>
  <c r="S49" i="2"/>
  <c r="S53" i="2"/>
  <c r="S58" i="1"/>
  <c r="S44" i="1"/>
  <c r="S54" i="1"/>
  <c r="R18" i="1"/>
  <c r="R16" i="1"/>
  <c r="R14" i="1"/>
  <c r="R12" i="1"/>
  <c r="R10" i="1"/>
  <c r="R8" i="1"/>
  <c r="R6" i="1"/>
  <c r="S30" i="1" l="1"/>
  <c r="S68" i="1"/>
  <c r="S38" i="1"/>
  <c r="S76" i="1"/>
  <c r="S32" i="1"/>
  <c r="S70" i="1"/>
  <c r="S64" i="1"/>
  <c r="S26" i="1"/>
  <c r="S72" i="1"/>
  <c r="S34" i="1"/>
  <c r="S28" i="1"/>
  <c r="S66" i="1"/>
  <c r="S36" i="1"/>
  <c r="S74" i="1"/>
  <c r="R66" i="2"/>
  <c r="R74" i="2"/>
  <c r="R18" i="2"/>
  <c r="R17" i="2"/>
  <c r="R16" i="2"/>
  <c r="R15" i="2"/>
  <c r="S73" i="2" s="1"/>
  <c r="R14" i="2"/>
  <c r="S34" i="2" s="1"/>
  <c r="R13" i="2"/>
  <c r="R12" i="2"/>
  <c r="S70" i="2" s="1"/>
  <c r="R11" i="2"/>
  <c r="S69" i="2" s="1"/>
  <c r="R10" i="2"/>
  <c r="R9" i="2"/>
  <c r="R8" i="2"/>
  <c r="S66" i="2" s="1"/>
  <c r="R7" i="2"/>
  <c r="S65" i="2" s="1"/>
  <c r="R6" i="2"/>
  <c r="S26" i="2" s="1"/>
  <c r="R5" i="2"/>
  <c r="S31" i="2"/>
  <c r="S29" i="2"/>
  <c r="S28" i="2"/>
  <c r="S25" i="2"/>
  <c r="R20" i="1"/>
  <c r="R17" i="1"/>
  <c r="R15" i="1"/>
  <c r="R73" i="1" s="1"/>
  <c r="R13" i="1"/>
  <c r="R11" i="1"/>
  <c r="R9" i="1"/>
  <c r="R7" i="1"/>
  <c r="R5" i="1"/>
  <c r="R64" i="1"/>
  <c r="R66" i="1"/>
  <c r="R68" i="1"/>
  <c r="R69" i="1"/>
  <c r="R70" i="1"/>
  <c r="R72" i="1"/>
  <c r="R74" i="1"/>
  <c r="R76" i="1"/>
  <c r="R26" i="1"/>
  <c r="R30" i="1"/>
  <c r="R32" i="1"/>
  <c r="R36" i="1"/>
  <c r="S30" i="2" l="1"/>
  <c r="S68" i="2"/>
  <c r="R35" i="2"/>
  <c r="S27" i="2"/>
  <c r="S36" i="2"/>
  <c r="S74" i="2"/>
  <c r="R31" i="2"/>
  <c r="R70" i="2"/>
  <c r="R20" i="2"/>
  <c r="S78" i="2" s="1"/>
  <c r="S64" i="2"/>
  <c r="R34" i="2"/>
  <c r="S72" i="2"/>
  <c r="S38" i="2"/>
  <c r="S76" i="2"/>
  <c r="R73" i="2"/>
  <c r="R65" i="2"/>
  <c r="S35" i="2"/>
  <c r="R63" i="2"/>
  <c r="S63" i="2"/>
  <c r="S67" i="2"/>
  <c r="R71" i="2"/>
  <c r="S71" i="2"/>
  <c r="R75" i="2"/>
  <c r="S75" i="2"/>
  <c r="R69" i="2"/>
  <c r="S27" i="1"/>
  <c r="S65" i="1"/>
  <c r="R38" i="1"/>
  <c r="S67" i="1"/>
  <c r="S29" i="1"/>
  <c r="R75" i="1"/>
  <c r="S75" i="1"/>
  <c r="S37" i="1"/>
  <c r="S69" i="1"/>
  <c r="R51" i="1"/>
  <c r="S78" i="1"/>
  <c r="R34" i="1"/>
  <c r="R28" i="1"/>
  <c r="S25" i="1"/>
  <c r="S63" i="1"/>
  <c r="R71" i="1"/>
  <c r="S33" i="1"/>
  <c r="S71" i="1"/>
  <c r="S35" i="1"/>
  <c r="S73" i="1"/>
  <c r="R65" i="1"/>
  <c r="R25" i="1"/>
  <c r="R59" i="2"/>
  <c r="R47" i="2"/>
  <c r="R51" i="2"/>
  <c r="R38" i="2"/>
  <c r="R26" i="2"/>
  <c r="R45" i="2"/>
  <c r="R53" i="2"/>
  <c r="R57" i="2"/>
  <c r="S37" i="2"/>
  <c r="R19" i="2"/>
  <c r="S77" i="2" s="1"/>
  <c r="R37" i="2"/>
  <c r="R29" i="2"/>
  <c r="R76" i="2"/>
  <c r="R72" i="2"/>
  <c r="R68" i="2"/>
  <c r="R64" i="2"/>
  <c r="R25" i="2"/>
  <c r="R44" i="2"/>
  <c r="R52" i="2"/>
  <c r="R49" i="2"/>
  <c r="R36" i="2"/>
  <c r="R28" i="2"/>
  <c r="R55" i="2"/>
  <c r="R67" i="2"/>
  <c r="R57" i="1"/>
  <c r="R47" i="1"/>
  <c r="R27" i="1"/>
  <c r="R63" i="1"/>
  <c r="R33" i="1"/>
  <c r="R29" i="1"/>
  <c r="R19" i="1"/>
  <c r="S77" i="1" s="1"/>
  <c r="R49" i="1"/>
  <c r="R53" i="1"/>
  <c r="R59" i="1"/>
  <c r="R45" i="1"/>
  <c r="R55" i="1"/>
  <c r="R67" i="1"/>
  <c r="R33" i="2" l="1"/>
  <c r="S33" i="2"/>
  <c r="R32" i="2"/>
  <c r="S32" i="2"/>
  <c r="R56" i="2"/>
  <c r="R27" i="2"/>
  <c r="R30" i="2"/>
  <c r="R48" i="2"/>
  <c r="R54" i="2"/>
  <c r="R46" i="2"/>
  <c r="R35" i="1"/>
  <c r="R37" i="1"/>
  <c r="S31" i="1"/>
  <c r="R31" i="1"/>
  <c r="R58" i="2"/>
  <c r="R50" i="2"/>
  <c r="R50" i="1"/>
  <c r="R58" i="1"/>
  <c r="R48" i="1"/>
  <c r="R52" i="1"/>
  <c r="R54" i="1"/>
  <c r="R56" i="1"/>
  <c r="R46" i="1"/>
  <c r="R44" i="1"/>
  <c r="Q64" i="2"/>
  <c r="P63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20" i="2" l="1"/>
  <c r="Q19" i="2"/>
  <c r="Q76" i="1"/>
  <c r="Q75" i="1"/>
  <c r="Q73" i="1"/>
  <c r="Q72" i="1"/>
  <c r="Q71" i="1"/>
  <c r="Q70" i="1"/>
  <c r="Q69" i="1"/>
  <c r="Q68" i="1"/>
  <c r="Q67" i="1"/>
  <c r="Q66" i="1"/>
  <c r="Q65" i="1"/>
  <c r="Q64" i="1"/>
  <c r="Q63" i="1"/>
  <c r="Q57" i="1"/>
  <c r="Q27" i="1"/>
  <c r="Q28" i="1"/>
  <c r="Q29" i="1"/>
  <c r="Q30" i="1"/>
  <c r="Q31" i="1"/>
  <c r="Q32" i="1"/>
  <c r="Q33" i="1"/>
  <c r="Q34" i="1"/>
  <c r="Q35" i="1"/>
  <c r="Q36" i="1"/>
  <c r="Q37" i="1"/>
  <c r="Q38" i="1"/>
  <c r="Q26" i="1"/>
  <c r="Q25" i="1"/>
  <c r="Q20" i="1"/>
  <c r="S40" i="1" s="1"/>
  <c r="Q19" i="1"/>
  <c r="S39" i="1" s="1"/>
  <c r="N40" i="2" l="1"/>
  <c r="R78" i="2"/>
  <c r="Q47" i="2"/>
  <c r="Q51" i="2"/>
  <c r="Q55" i="2"/>
  <c r="Q45" i="2"/>
  <c r="Q49" i="2"/>
  <c r="Q53" i="2"/>
  <c r="Q57" i="2"/>
  <c r="R77" i="2"/>
  <c r="Q44" i="2"/>
  <c r="Q48" i="2"/>
  <c r="Q52" i="2"/>
  <c r="Q56" i="2"/>
  <c r="Q46" i="2"/>
  <c r="Q54" i="2"/>
  <c r="Q39" i="2"/>
  <c r="Q50" i="2"/>
  <c r="D39" i="1"/>
  <c r="R77" i="1"/>
  <c r="Q44" i="1"/>
  <c r="Q48" i="1"/>
  <c r="Q52" i="1"/>
  <c r="R78" i="1"/>
  <c r="Q45" i="1"/>
  <c r="Q49" i="1"/>
  <c r="Q53" i="1"/>
  <c r="Q46" i="1"/>
  <c r="Q50" i="1"/>
  <c r="Q54" i="1"/>
  <c r="Q47" i="1"/>
  <c r="Q51" i="1"/>
  <c r="Q56" i="1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63" i="2"/>
  <c r="Q59" i="2"/>
  <c r="Q58" i="2"/>
  <c r="Q40" i="2"/>
  <c r="P40" i="2"/>
  <c r="O40" i="2"/>
  <c r="M40" i="2"/>
  <c r="L40" i="2"/>
  <c r="K40" i="2"/>
  <c r="J40" i="2"/>
  <c r="I40" i="2"/>
  <c r="H40" i="2"/>
  <c r="G40" i="2"/>
  <c r="F40" i="2"/>
  <c r="E40" i="2"/>
  <c r="D40" i="2"/>
  <c r="C40" i="2"/>
  <c r="P39" i="2"/>
  <c r="O39" i="2"/>
  <c r="N39" i="2"/>
  <c r="L39" i="2"/>
  <c r="K39" i="2"/>
  <c r="J39" i="2"/>
  <c r="H39" i="2"/>
  <c r="G39" i="2"/>
  <c r="F39" i="2"/>
  <c r="D39" i="2"/>
  <c r="C39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Q74" i="1"/>
  <c r="Q77" i="1"/>
  <c r="Q78" i="1"/>
  <c r="C26" i="1"/>
  <c r="C27" i="1"/>
  <c r="C28" i="1"/>
  <c r="D29" i="1"/>
  <c r="D30" i="1"/>
  <c r="C31" i="1"/>
  <c r="C32" i="1"/>
  <c r="D33" i="1"/>
  <c r="D34" i="1"/>
  <c r="C35" i="1"/>
  <c r="C36" i="1"/>
  <c r="D37" i="1"/>
  <c r="C38" i="1"/>
  <c r="C40" i="1"/>
  <c r="P25" i="1"/>
  <c r="Q59" i="1"/>
  <c r="Q58" i="1"/>
  <c r="Q55" i="1"/>
  <c r="U25" i="2" l="1"/>
  <c r="U29" i="2"/>
  <c r="U33" i="2"/>
  <c r="U37" i="2"/>
  <c r="U28" i="2"/>
  <c r="U32" i="2"/>
  <c r="U36" i="2"/>
  <c r="U27" i="2"/>
  <c r="U31" i="2"/>
  <c r="U35" i="2"/>
  <c r="U26" i="2"/>
  <c r="U30" i="2"/>
  <c r="U34" i="2"/>
  <c r="U38" i="2"/>
  <c r="E39" i="2"/>
  <c r="I39" i="2"/>
  <c r="M39" i="2"/>
  <c r="S39" i="2"/>
  <c r="R39" i="2"/>
  <c r="U44" i="2"/>
  <c r="U46" i="2"/>
  <c r="U48" i="2"/>
  <c r="U52" i="2"/>
  <c r="U54" i="2"/>
  <c r="U50" i="2"/>
  <c r="U56" i="2"/>
  <c r="S40" i="2"/>
  <c r="U53" i="2"/>
  <c r="U47" i="2"/>
  <c r="R40" i="2"/>
  <c r="U40" i="2" s="1"/>
  <c r="U57" i="2"/>
  <c r="U45" i="2"/>
  <c r="U49" i="2"/>
  <c r="U55" i="2"/>
  <c r="U51" i="2"/>
  <c r="R40" i="1"/>
  <c r="U57" i="1"/>
  <c r="U49" i="1"/>
  <c r="U55" i="1"/>
  <c r="U47" i="1"/>
  <c r="U53" i="1"/>
  <c r="U45" i="1"/>
  <c r="U51" i="1"/>
  <c r="R39" i="1"/>
  <c r="U54" i="1"/>
  <c r="U46" i="1"/>
  <c r="U52" i="1"/>
  <c r="U44" i="1"/>
  <c r="U50" i="1"/>
  <c r="U56" i="1"/>
  <c r="U48" i="1"/>
  <c r="P40" i="1"/>
  <c r="N40" i="1"/>
  <c r="L40" i="1"/>
  <c r="J40" i="1"/>
  <c r="H40" i="1"/>
  <c r="F40" i="1"/>
  <c r="D40" i="1"/>
  <c r="Q39" i="1"/>
  <c r="O39" i="1"/>
  <c r="M39" i="1"/>
  <c r="K39" i="1"/>
  <c r="I39" i="1"/>
  <c r="G39" i="1"/>
  <c r="E39" i="1"/>
  <c r="C39" i="1"/>
  <c r="P38" i="1"/>
  <c r="N38" i="1"/>
  <c r="L38" i="1"/>
  <c r="J38" i="1"/>
  <c r="H38" i="1"/>
  <c r="F38" i="1"/>
  <c r="D38" i="1"/>
  <c r="U38" i="1" s="1"/>
  <c r="O37" i="1"/>
  <c r="M37" i="1"/>
  <c r="K37" i="1"/>
  <c r="I37" i="1"/>
  <c r="G37" i="1"/>
  <c r="E37" i="1"/>
  <c r="C37" i="1"/>
  <c r="P36" i="1"/>
  <c r="N36" i="1"/>
  <c r="L36" i="1"/>
  <c r="J36" i="1"/>
  <c r="H36" i="1"/>
  <c r="F36" i="1"/>
  <c r="D36" i="1"/>
  <c r="M34" i="1"/>
  <c r="I34" i="1"/>
  <c r="E34" i="1"/>
  <c r="M33" i="1"/>
  <c r="I33" i="1"/>
  <c r="E33" i="1"/>
  <c r="M30" i="1"/>
  <c r="I30" i="1"/>
  <c r="E30" i="1"/>
  <c r="M29" i="1"/>
  <c r="I29" i="1"/>
  <c r="E29" i="1"/>
  <c r="Q40" i="1"/>
  <c r="O40" i="1"/>
  <c r="M40" i="1"/>
  <c r="K40" i="1"/>
  <c r="I40" i="1"/>
  <c r="G40" i="1"/>
  <c r="E40" i="1"/>
  <c r="P39" i="1"/>
  <c r="N39" i="1"/>
  <c r="L39" i="1"/>
  <c r="J39" i="1"/>
  <c r="H39" i="1"/>
  <c r="F39" i="1"/>
  <c r="O38" i="1"/>
  <c r="M38" i="1"/>
  <c r="K38" i="1"/>
  <c r="I38" i="1"/>
  <c r="G38" i="1"/>
  <c r="E38" i="1"/>
  <c r="P37" i="1"/>
  <c r="N37" i="1"/>
  <c r="L37" i="1"/>
  <c r="J37" i="1"/>
  <c r="H37" i="1"/>
  <c r="F37" i="1"/>
  <c r="O36" i="1"/>
  <c r="M36" i="1"/>
  <c r="K36" i="1"/>
  <c r="I36" i="1"/>
  <c r="G36" i="1"/>
  <c r="E36" i="1"/>
  <c r="O34" i="1"/>
  <c r="K34" i="1"/>
  <c r="G34" i="1"/>
  <c r="C34" i="1"/>
  <c r="O33" i="1"/>
  <c r="K33" i="1"/>
  <c r="G33" i="1"/>
  <c r="C33" i="1"/>
  <c r="O30" i="1"/>
  <c r="K30" i="1"/>
  <c r="G30" i="1"/>
  <c r="C30" i="1"/>
  <c r="O29" i="1"/>
  <c r="K29" i="1"/>
  <c r="G29" i="1"/>
  <c r="C29" i="1"/>
  <c r="N35" i="1"/>
  <c r="H35" i="1"/>
  <c r="D35" i="1"/>
  <c r="U35" i="1" s="1"/>
  <c r="P35" i="1"/>
  <c r="L35" i="1"/>
  <c r="J35" i="1"/>
  <c r="F35" i="1"/>
  <c r="O35" i="1"/>
  <c r="M35" i="1"/>
  <c r="K35" i="1"/>
  <c r="I35" i="1"/>
  <c r="G35" i="1"/>
  <c r="E35" i="1"/>
  <c r="P34" i="1"/>
  <c r="N34" i="1"/>
  <c r="L34" i="1"/>
  <c r="J34" i="1"/>
  <c r="H34" i="1"/>
  <c r="F34" i="1"/>
  <c r="P33" i="1"/>
  <c r="N33" i="1"/>
  <c r="L33" i="1"/>
  <c r="J33" i="1"/>
  <c r="H33" i="1"/>
  <c r="F33" i="1"/>
  <c r="P32" i="1"/>
  <c r="N32" i="1"/>
  <c r="L32" i="1"/>
  <c r="J32" i="1"/>
  <c r="H32" i="1"/>
  <c r="F32" i="1"/>
  <c r="D32" i="1"/>
  <c r="O32" i="1"/>
  <c r="M32" i="1"/>
  <c r="K32" i="1"/>
  <c r="I32" i="1"/>
  <c r="G32" i="1"/>
  <c r="E32" i="1"/>
  <c r="U32" i="1" s="1"/>
  <c r="P31" i="1"/>
  <c r="N31" i="1"/>
  <c r="L31" i="1"/>
  <c r="J31" i="1"/>
  <c r="H31" i="1"/>
  <c r="F31" i="1"/>
  <c r="D31" i="1"/>
  <c r="O31" i="1"/>
  <c r="M31" i="1"/>
  <c r="K31" i="1"/>
  <c r="I31" i="1"/>
  <c r="G31" i="1"/>
  <c r="E31" i="1"/>
  <c r="U31" i="1" s="1"/>
  <c r="P30" i="1"/>
  <c r="N30" i="1"/>
  <c r="L30" i="1"/>
  <c r="J30" i="1"/>
  <c r="H30" i="1"/>
  <c r="F30" i="1"/>
  <c r="P29" i="1"/>
  <c r="N29" i="1"/>
  <c r="L29" i="1"/>
  <c r="J29" i="1"/>
  <c r="H29" i="1"/>
  <c r="F29" i="1"/>
  <c r="F28" i="1"/>
  <c r="P28" i="1"/>
  <c r="N28" i="1"/>
  <c r="L28" i="1"/>
  <c r="J28" i="1"/>
  <c r="H28" i="1"/>
  <c r="D28" i="1"/>
  <c r="O28" i="1"/>
  <c r="M28" i="1"/>
  <c r="K28" i="1"/>
  <c r="I28" i="1"/>
  <c r="G28" i="1"/>
  <c r="E28" i="1"/>
  <c r="P27" i="1"/>
  <c r="N27" i="1"/>
  <c r="L27" i="1"/>
  <c r="J27" i="1"/>
  <c r="H27" i="1"/>
  <c r="F27" i="1"/>
  <c r="D27" i="1"/>
  <c r="U27" i="1" s="1"/>
  <c r="O27" i="1"/>
  <c r="M27" i="1"/>
  <c r="K27" i="1"/>
  <c r="I27" i="1"/>
  <c r="G27" i="1"/>
  <c r="E27" i="1"/>
  <c r="P26" i="1"/>
  <c r="N26" i="1"/>
  <c r="L26" i="1"/>
  <c r="J26" i="1"/>
  <c r="H26" i="1"/>
  <c r="F26" i="1"/>
  <c r="D26" i="1"/>
  <c r="O26" i="1"/>
  <c r="M26" i="1"/>
  <c r="K26" i="1"/>
  <c r="I26" i="1"/>
  <c r="G26" i="1"/>
  <c r="E26" i="1"/>
  <c r="U26" i="1" s="1"/>
  <c r="E25" i="1"/>
  <c r="C25" i="1"/>
  <c r="G25" i="1"/>
  <c r="I25" i="1"/>
  <c r="K25" i="1"/>
  <c r="M25" i="1"/>
  <c r="O25" i="1"/>
  <c r="D25" i="1"/>
  <c r="F25" i="1"/>
  <c r="H25" i="1"/>
  <c r="J25" i="1"/>
  <c r="L25" i="1"/>
  <c r="N25" i="1"/>
  <c r="U39" i="2" l="1"/>
  <c r="U37" i="1"/>
  <c r="U36" i="1"/>
  <c r="U34" i="1"/>
  <c r="U33" i="1"/>
  <c r="U30" i="1"/>
  <c r="U29" i="1"/>
  <c r="U28" i="1"/>
  <c r="U40" i="1"/>
  <c r="U25" i="1"/>
  <c r="U39" i="1"/>
</calcChain>
</file>

<file path=xl/sharedStrings.xml><?xml version="1.0" encoding="utf-8"?>
<sst xmlns="http://schemas.openxmlformats.org/spreadsheetml/2006/main" count="497" uniqueCount="121">
  <si>
    <r>
      <t>a)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Valori assoluti</t>
    </r>
  </si>
  <si>
    <t>Giorno</t>
  </si>
  <si>
    <t>Lunedì</t>
  </si>
  <si>
    <t>n° incidenti</t>
  </si>
  <si>
    <t>n° inc.mortali</t>
  </si>
  <si>
    <t>Martedì</t>
  </si>
  <si>
    <t>Mercoledì</t>
  </si>
  <si>
    <t>Giovedì</t>
  </si>
  <si>
    <t>Venerdì</t>
  </si>
  <si>
    <t>Sabato</t>
  </si>
  <si>
    <t>Domenica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</si>
  <si>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</si>
  <si>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</si>
  <si>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giorno</t>
    </r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</si>
  <si>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</si>
  <si>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</si>
  <si>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</si>
  <si>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</si>
  <si>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</si>
  <si>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</si>
  <si>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</si>
  <si>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</si>
  <si>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</si>
  <si>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</si>
  <si>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</si>
  <si>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</si>
  <si>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</si>
  <si>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</si>
  <si>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</si>
  <si>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r>
      <t>a)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Valori assoluti</t>
    </r>
  </si>
  <si>
    <t>morti</t>
  </si>
  <si>
    <t>feriti</t>
  </si>
  <si>
    <t xml:space="preserve">Giorno </t>
  </si>
  <si>
    <t>Giorno settimana</t>
  </si>
  <si>
    <r>
      <t>d)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Variazioni annuali e di periodo - Valori percentuali</t>
    </r>
  </si>
  <si>
    <t>2015/2014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</si>
  <si>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</si>
  <si>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</si>
  <si>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</si>
  <si>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</si>
  <si>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</si>
  <si>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</si>
  <si>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</si>
  <si>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- Giorno della settimana</t>
  </si>
  <si>
    <t>Incidentoi mortali Giorno della settimana</t>
  </si>
  <si>
    <t>Morti Giorno della settimana</t>
  </si>
  <si>
    <t>feriti Giorno della settimana</t>
  </si>
  <si>
    <t>Tavola 1.4 - Incidenti stradali, morti e feriti per mese, giorno della settimana, tipo e ora del giorno - Anni 2016</t>
  </si>
  <si>
    <t>MESI                                                                                              GIORNI DELLA SETTIMANA                                      TIPO DI GIORNO                                  ORE DEL GIORNO</t>
  </si>
  <si>
    <t>2016</t>
  </si>
  <si>
    <t>2015</t>
  </si>
  <si>
    <t>Incidenti</t>
  </si>
  <si>
    <t>Morti</t>
  </si>
  <si>
    <t>Feriti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</si>
  <si>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</si>
  <si>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</si>
  <si>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</si>
  <si>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</si>
  <si>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</si>
  <si>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</si>
  <si>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</si>
  <si>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</si>
  <si>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</si>
  <si>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</si>
  <si>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</si>
  <si>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</si>
  <si>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</si>
  <si>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</si>
  <si>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GIORNO DELLA SETTIMANA</t>
  </si>
  <si>
    <t>TIPO DI GIORNO (a)</t>
  </si>
  <si>
    <t>Festivi</t>
  </si>
  <si>
    <t>Feriali</t>
  </si>
  <si>
    <t>ORA DEL GIORNO</t>
  </si>
  <si>
    <t>1a  ora</t>
  </si>
  <si>
    <t>2a     "</t>
  </si>
  <si>
    <t>3a     "</t>
  </si>
  <si>
    <t>4a     "</t>
  </si>
  <si>
    <t>5a     "</t>
  </si>
  <si>
    <t>6a     "</t>
  </si>
  <si>
    <t>7a     "</t>
  </si>
  <si>
    <t>8a     "</t>
  </si>
  <si>
    <t>9a     "</t>
  </si>
  <si>
    <t>10a   "</t>
  </si>
  <si>
    <t>11a   "</t>
  </si>
  <si>
    <t>12a   "</t>
  </si>
  <si>
    <t>13a   "</t>
  </si>
  <si>
    <t>14a   "</t>
  </si>
  <si>
    <t>15a   "</t>
  </si>
  <si>
    <t>16a   "</t>
  </si>
  <si>
    <t>17a   "</t>
  </si>
  <si>
    <t>18a   "</t>
  </si>
  <si>
    <t>19a   "</t>
  </si>
  <si>
    <t>20a   "</t>
  </si>
  <si>
    <t>21a   "</t>
  </si>
  <si>
    <t>22a   "</t>
  </si>
  <si>
    <t>23a   "</t>
  </si>
  <si>
    <t>24a   "</t>
  </si>
  <si>
    <t>ora imprecisata</t>
  </si>
  <si>
    <t>(a) Nel totale dei "festivi" sono compresi Ferragosto, Anniversario dellla Liberazione, Capodanno, Epifania, Festa del Lavoro, Immacolata Concezione, Festa della Repubblica, Lunedì dell'Angelo  - Pasquetta, Natale, Pasqua, Santo Stefano, Tutti i Santi e tutte le domeniche dell'anno.</t>
  </si>
  <si>
    <t>2016/15</t>
  </si>
  <si>
    <t>Note: in rosso e verde sono indicati massimi e minimi, per giorno e intero periodo. In blu sono indicati i totali generali.</t>
  </si>
  <si>
    <t>Giorno esatto della settimana</t>
  </si>
  <si>
    <t>2017/16</t>
  </si>
  <si>
    <t>Giorno della settimana giusto</t>
  </si>
  <si>
    <t>2017 incidenti</t>
  </si>
  <si>
    <t>2017 incidenti mortali</t>
  </si>
  <si>
    <t>mortali</t>
  </si>
  <si>
    <t>2018/17</t>
  </si>
  <si>
    <t>Var. 2018/01</t>
  </si>
  <si>
    <t>Tab. RF.IS.1.3.1 - Incidenti ed incidenti mortali su strada per giorno della settimana - Anni 2001-2018</t>
  </si>
  <si>
    <t>RF.IS.1.3.2 - Morti e feriti in incidenti stradali per giorno della settimana - Anni 2001-2018</t>
  </si>
  <si>
    <t>1,00</t>
  </si>
  <si>
    <t>2,00</t>
  </si>
  <si>
    <t>3,00</t>
  </si>
  <si>
    <t>4,00</t>
  </si>
  <si>
    <t>5,00</t>
  </si>
  <si>
    <t>6,00</t>
  </si>
  <si>
    <t>7,00</t>
  </si>
  <si>
    <t>Inc. mortali</t>
  </si>
  <si>
    <t>Totale sino al 2018</t>
  </si>
  <si>
    <t>Var. 2018/10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</si>
</sst>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#.0"/>
    <numFmt numFmtId="165" formatCode="_-* #,##0_-;\-* #,##0_-;_-* &quot;-&quot;??_-;_-@_-"/>
    <numFmt numFmtId="166" formatCode="###0"/>
  </numFmts>
  <fonts count="3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rgb="FF000000"/>
      <name val="Times New Roman"/>
      <family val="1"/>
    </font>
    <font>
      <sz val="9"/>
      <color rgb="FF00B050"/>
      <name val="Times New Roman"/>
      <family val="1"/>
    </font>
    <font>
      <b/>
      <sz val="9"/>
      <color rgb="FF000000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sz val="4"/>
      <color theme="1"/>
      <name val="Times New Roman"/>
      <family val="1"/>
    </font>
    <font>
      <b/>
      <sz val="4"/>
      <color theme="1"/>
      <name val="Times New Roman"/>
      <family val="1"/>
    </font>
    <font>
      <b/>
      <sz val="8"/>
      <color theme="1"/>
      <name val="Times New Roman"/>
      <family val="1"/>
    </font>
    <font>
      <i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11"/>
      <name val="Calibri"/>
      <family val="2"/>
      <scheme val="minor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20" fillId="0" borderId="0" applyFont="0" applyFill="0" applyBorder="0" applyAlignment="0" applyProtection="0"/>
    <xf numFmtId="0" fontId="22" fillId="0" borderId="0"/>
    <xf numFmtId="0" fontId="22" fillId="0" borderId="0"/>
    <xf numFmtId="0" fontId="29" fillId="0" borderId="0"/>
    <xf numFmtId="41" fontId="29" fillId="0" borderId="0" applyFont="0" applyFill="0" applyBorder="0" applyAlignment="0" applyProtection="0"/>
    <xf numFmtId="0" fontId="34" fillId="0" borderId="0"/>
    <xf numFmtId="0" fontId="22" fillId="0" borderId="0"/>
    <xf numFmtId="0" fontId="22" fillId="0" borderId="0"/>
  </cellStyleXfs>
  <cellXfs count="221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4" fillId="0" borderId="4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11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16" fillId="0" borderId="0" xfId="0" applyFont="1" applyAlignment="1">
      <alignment horizontal="justify" vertical="center"/>
    </xf>
    <xf numFmtId="0" fontId="5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14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22" fillId="0" borderId="0" xfId="2"/>
    <xf numFmtId="0" fontId="24" fillId="0" borderId="10" xfId="2" applyFont="1" applyBorder="1" applyAlignment="1">
      <alignment horizontal="center" wrapText="1"/>
    </xf>
    <xf numFmtId="0" fontId="24" fillId="0" borderId="14" xfId="2" applyFont="1" applyBorder="1" applyAlignment="1">
      <alignment horizontal="left" vertical="top" wrapText="1"/>
    </xf>
    <xf numFmtId="0" fontId="24" fillId="0" borderId="19" xfId="2" applyFont="1" applyBorder="1" applyAlignment="1">
      <alignment horizontal="left" vertical="top" wrapText="1"/>
    </xf>
    <xf numFmtId="0" fontId="24" fillId="0" borderId="24" xfId="2" applyFont="1" applyBorder="1" applyAlignment="1">
      <alignment horizontal="left" vertical="top" wrapText="1"/>
    </xf>
    <xf numFmtId="0" fontId="21" fillId="0" borderId="0" xfId="0" applyFont="1"/>
    <xf numFmtId="165" fontId="24" fillId="0" borderId="15" xfId="1" applyNumberFormat="1" applyFont="1" applyBorder="1" applyAlignment="1">
      <alignment horizontal="right" vertical="top"/>
    </xf>
    <xf numFmtId="165" fontId="24" fillId="0" borderId="20" xfId="1" applyNumberFormat="1" applyFont="1" applyBorder="1" applyAlignment="1">
      <alignment horizontal="right" vertical="top"/>
    </xf>
    <xf numFmtId="165" fontId="24" fillId="0" borderId="25" xfId="1" applyNumberFormat="1" applyFont="1" applyBorder="1" applyAlignment="1">
      <alignment horizontal="right" vertical="top"/>
    </xf>
    <xf numFmtId="0" fontId="25" fillId="0" borderId="11" xfId="2" applyFont="1" applyBorder="1" applyAlignment="1">
      <alignment horizontal="center" wrapText="1"/>
    </xf>
    <xf numFmtId="0" fontId="25" fillId="0" borderId="12" xfId="2" applyFont="1" applyBorder="1" applyAlignment="1">
      <alignment horizontal="center" wrapText="1"/>
    </xf>
    <xf numFmtId="164" fontId="25" fillId="0" borderId="16" xfId="2" applyNumberFormat="1" applyFont="1" applyBorder="1" applyAlignment="1">
      <alignment horizontal="right" vertical="top"/>
    </xf>
    <xf numFmtId="164" fontId="25" fillId="0" borderId="17" xfId="2" applyNumberFormat="1" applyFont="1" applyBorder="1" applyAlignment="1">
      <alignment horizontal="right" vertical="top"/>
    </xf>
    <xf numFmtId="164" fontId="25" fillId="0" borderId="21" xfId="2" applyNumberFormat="1" applyFont="1" applyBorder="1" applyAlignment="1">
      <alignment horizontal="right" vertical="top"/>
    </xf>
    <xf numFmtId="164" fontId="25" fillId="0" borderId="22" xfId="2" applyNumberFormat="1" applyFont="1" applyBorder="1" applyAlignment="1">
      <alignment horizontal="right" vertical="top"/>
    </xf>
    <xf numFmtId="164" fontId="25" fillId="0" borderId="26" xfId="2" applyNumberFormat="1" applyFont="1" applyBorder="1" applyAlignment="1">
      <alignment horizontal="right" vertical="top"/>
    </xf>
    <xf numFmtId="0" fontId="26" fillId="0" borderId="27" xfId="2" applyFont="1" applyBorder="1" applyAlignment="1">
      <alignment horizontal="center" vertical="center"/>
    </xf>
    <xf numFmtId="0" fontId="22" fillId="0" borderId="0" xfId="3"/>
    <xf numFmtId="0" fontId="24" fillId="0" borderId="10" xfId="3" applyFont="1" applyBorder="1" applyAlignment="1">
      <alignment horizontal="center" wrapText="1"/>
    </xf>
    <xf numFmtId="0" fontId="24" fillId="0" borderId="11" xfId="3" applyFont="1" applyBorder="1" applyAlignment="1">
      <alignment horizontal="center" wrapText="1"/>
    </xf>
    <xf numFmtId="0" fontId="24" fillId="0" borderId="12" xfId="3" applyFont="1" applyBorder="1" applyAlignment="1">
      <alignment horizontal="center" wrapText="1"/>
    </xf>
    <xf numFmtId="0" fontId="24" fillId="0" borderId="14" xfId="3" applyFont="1" applyBorder="1" applyAlignment="1">
      <alignment horizontal="left" vertical="top" wrapText="1"/>
    </xf>
    <xf numFmtId="0" fontId="24" fillId="0" borderId="19" xfId="3" applyFont="1" applyBorder="1" applyAlignment="1">
      <alignment horizontal="left" vertical="top" wrapText="1"/>
    </xf>
    <xf numFmtId="0" fontId="24" fillId="0" borderId="24" xfId="3" applyFont="1" applyBorder="1" applyAlignment="1">
      <alignment horizontal="left" vertical="top" wrapText="1"/>
    </xf>
    <xf numFmtId="164" fontId="25" fillId="0" borderId="16" xfId="3" applyNumberFormat="1" applyFont="1" applyBorder="1" applyAlignment="1">
      <alignment horizontal="right" vertical="top"/>
    </xf>
    <xf numFmtId="164" fontId="25" fillId="0" borderId="17" xfId="3" applyNumberFormat="1" applyFont="1" applyBorder="1" applyAlignment="1">
      <alignment horizontal="right" vertical="top"/>
    </xf>
    <xf numFmtId="164" fontId="25" fillId="0" borderId="21" xfId="3" applyNumberFormat="1" applyFont="1" applyBorder="1" applyAlignment="1">
      <alignment horizontal="right" vertical="top"/>
    </xf>
    <xf numFmtId="164" fontId="25" fillId="0" borderId="22" xfId="3" applyNumberFormat="1" applyFont="1" applyBorder="1" applyAlignment="1">
      <alignment horizontal="right" vertical="top"/>
    </xf>
    <xf numFmtId="164" fontId="25" fillId="0" borderId="26" xfId="3" applyNumberFormat="1" applyFont="1" applyBorder="1" applyAlignment="1">
      <alignment horizontal="right" vertical="top"/>
    </xf>
    <xf numFmtId="0" fontId="26" fillId="0" borderId="27" xfId="3" applyFont="1" applyBorder="1" applyAlignment="1">
      <alignment horizontal="center" vertical="center"/>
    </xf>
    <xf numFmtId="0" fontId="25" fillId="0" borderId="11" xfId="3" applyFont="1" applyBorder="1" applyAlignment="1">
      <alignment horizontal="center" wrapText="1"/>
    </xf>
    <xf numFmtId="0" fontId="25" fillId="0" borderId="12" xfId="3" applyFont="1" applyBorder="1" applyAlignment="1">
      <alignment horizontal="center" wrapText="1"/>
    </xf>
    <xf numFmtId="0" fontId="27" fillId="0" borderId="4" xfId="0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0" fontId="28" fillId="0" borderId="4" xfId="0" applyFont="1" applyBorder="1" applyAlignment="1">
      <alignment horizontal="right" vertical="center" wrapText="1"/>
    </xf>
    <xf numFmtId="3" fontId="0" fillId="0" borderId="0" xfId="0" applyNumberFormat="1"/>
    <xf numFmtId="2" fontId="11" fillId="2" borderId="4" xfId="0" applyNumberFormat="1" applyFont="1" applyFill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29" fillId="0" borderId="0" xfId="4"/>
    <xf numFmtId="0" fontId="31" fillId="0" borderId="0" xfId="4" applyFont="1"/>
    <xf numFmtId="49" fontId="30" fillId="0" borderId="0" xfId="4" applyNumberFormat="1" applyFont="1" applyAlignment="1">
      <alignment horizontal="centerContinuous"/>
    </xf>
    <xf numFmtId="0" fontId="30" fillId="0" borderId="0" xfId="4" applyFont="1" applyAlignment="1">
      <alignment horizontal="centerContinuous"/>
    </xf>
    <xf numFmtId="49" fontId="30" fillId="0" borderId="0" xfId="4" applyNumberFormat="1" applyFont="1" applyAlignment="1">
      <alignment horizontal="justify" vertical="top"/>
    </xf>
    <xf numFmtId="49" fontId="32" fillId="0" borderId="0" xfId="4" applyNumberFormat="1" applyFont="1"/>
    <xf numFmtId="0" fontId="30" fillId="0" borderId="28" xfId="4" applyFont="1" applyBorder="1"/>
    <xf numFmtId="41" fontId="30" fillId="0" borderId="0" xfId="5" applyFont="1"/>
    <xf numFmtId="41" fontId="32" fillId="0" borderId="0" xfId="5" applyFont="1"/>
    <xf numFmtId="49" fontId="30" fillId="0" borderId="28" xfId="4" applyNumberFormat="1" applyFont="1" applyBorder="1" applyAlignment="1">
      <alignment horizontal="right" vertical="center" wrapText="1"/>
    </xf>
    <xf numFmtId="0" fontId="33" fillId="0" borderId="0" xfId="4" applyFont="1"/>
    <xf numFmtId="41" fontId="30" fillId="0" borderId="0" xfId="5" applyFont="1" applyAlignment="1">
      <alignment horizontal="centerContinuous"/>
    </xf>
    <xf numFmtId="41" fontId="30" fillId="0" borderId="0" xfId="5" applyFont="1" applyAlignment="1"/>
    <xf numFmtId="49" fontId="30" fillId="0" borderId="0" xfId="4" applyNumberFormat="1" applyFont="1" applyAlignment="1">
      <alignment horizontal="justify" vertical="top" wrapText="1"/>
    </xf>
    <xf numFmtId="49" fontId="30" fillId="0" borderId="28" xfId="4" applyNumberFormat="1" applyFont="1" applyBorder="1" applyAlignment="1">
      <alignment horizontal="centerContinuous" vertical="center" wrapText="1"/>
    </xf>
    <xf numFmtId="0" fontId="30" fillId="0" borderId="28" xfId="4" applyFont="1" applyBorder="1" applyAlignment="1">
      <alignment horizontal="centerContinuous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2" fontId="28" fillId="0" borderId="4" xfId="0" applyNumberFormat="1" applyFont="1" applyBorder="1" applyAlignment="1">
      <alignment horizontal="right" vertical="center" wrapText="1"/>
    </xf>
    <xf numFmtId="41" fontId="27" fillId="0" borderId="4" xfId="0" applyNumberFormat="1" applyFont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34" fillId="0" borderId="0" xfId="6"/>
    <xf numFmtId="0" fontId="35" fillId="0" borderId="10" xfId="6" applyFont="1" applyBorder="1" applyAlignment="1">
      <alignment horizontal="center" wrapText="1"/>
    </xf>
    <xf numFmtId="0" fontId="35" fillId="0" borderId="11" xfId="6" applyFont="1" applyBorder="1" applyAlignment="1">
      <alignment horizontal="center" wrapText="1"/>
    </xf>
    <xf numFmtId="0" fontId="35" fillId="0" borderId="12" xfId="6" applyFont="1" applyBorder="1" applyAlignment="1">
      <alignment horizontal="center" wrapText="1"/>
    </xf>
    <xf numFmtId="0" fontId="35" fillId="0" borderId="14" xfId="6" applyFont="1" applyBorder="1" applyAlignment="1">
      <alignment horizontal="left" vertical="top" wrapText="1"/>
    </xf>
    <xf numFmtId="166" fontId="35" fillId="0" borderId="15" xfId="6" applyNumberFormat="1" applyFont="1" applyBorder="1" applyAlignment="1">
      <alignment horizontal="right" vertical="top"/>
    </xf>
    <xf numFmtId="164" fontId="35" fillId="0" borderId="16" xfId="6" applyNumberFormat="1" applyFont="1" applyBorder="1" applyAlignment="1">
      <alignment horizontal="right" vertical="top"/>
    </xf>
    <xf numFmtId="164" fontId="35" fillId="0" borderId="17" xfId="6" applyNumberFormat="1" applyFont="1" applyBorder="1" applyAlignment="1">
      <alignment horizontal="right" vertical="top"/>
    </xf>
    <xf numFmtId="0" fontId="35" fillId="0" borderId="19" xfId="6" applyFont="1" applyBorder="1" applyAlignment="1">
      <alignment horizontal="left" vertical="top" wrapText="1"/>
    </xf>
    <xf numFmtId="166" fontId="35" fillId="0" borderId="20" xfId="6" applyNumberFormat="1" applyFont="1" applyBorder="1" applyAlignment="1">
      <alignment horizontal="right" vertical="top"/>
    </xf>
    <xf numFmtId="164" fontId="35" fillId="0" borderId="21" xfId="6" applyNumberFormat="1" applyFont="1" applyBorder="1" applyAlignment="1">
      <alignment horizontal="right" vertical="top"/>
    </xf>
    <xf numFmtId="164" fontId="35" fillId="0" borderId="22" xfId="6" applyNumberFormat="1" applyFont="1" applyBorder="1" applyAlignment="1">
      <alignment horizontal="right" vertical="top"/>
    </xf>
    <xf numFmtId="0" fontId="35" fillId="0" borderId="24" xfId="6" applyFont="1" applyBorder="1" applyAlignment="1">
      <alignment horizontal="left" vertical="top" wrapText="1"/>
    </xf>
    <xf numFmtId="166" fontId="35" fillId="0" borderId="25" xfId="6" applyNumberFormat="1" applyFont="1" applyBorder="1" applyAlignment="1">
      <alignment horizontal="right" vertical="top"/>
    </xf>
    <xf numFmtId="164" fontId="35" fillId="0" borderId="26" xfId="6" applyNumberFormat="1" applyFont="1" applyBorder="1" applyAlignment="1">
      <alignment horizontal="right" vertical="top"/>
    </xf>
    <xf numFmtId="0" fontId="34" fillId="0" borderId="27" xfId="6" applyBorder="1" applyAlignment="1">
      <alignment horizontal="center" vertical="center"/>
    </xf>
    <xf numFmtId="2" fontId="10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65" fontId="36" fillId="0" borderId="0" xfId="1" applyNumberFormat="1" applyFont="1"/>
    <xf numFmtId="165" fontId="28" fillId="0" borderId="2" xfId="1" applyNumberFormat="1" applyFont="1" applyBorder="1" applyAlignment="1">
      <alignment horizontal="center" vertical="center" wrapText="1"/>
    </xf>
    <xf numFmtId="165" fontId="27" fillId="0" borderId="4" xfId="1" applyNumberFormat="1" applyFont="1" applyBorder="1" applyAlignment="1">
      <alignment horizontal="right" vertical="center" wrapText="1"/>
    </xf>
    <xf numFmtId="165" fontId="37" fillId="0" borderId="6" xfId="1" applyNumberFormat="1" applyFont="1" applyBorder="1" applyAlignment="1">
      <alignment vertical="center"/>
    </xf>
    <xf numFmtId="165" fontId="37" fillId="0" borderId="0" xfId="1" applyNumberFormat="1" applyFont="1" applyBorder="1" applyAlignment="1">
      <alignment horizontal="left" vertical="center"/>
    </xf>
    <xf numFmtId="165" fontId="10" fillId="0" borderId="4" xfId="1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2" fillId="0" borderId="0" xfId="7"/>
    <xf numFmtId="0" fontId="24" fillId="0" borderId="10" xfId="7" applyFont="1" applyBorder="1" applyAlignment="1">
      <alignment horizontal="center" wrapText="1"/>
    </xf>
    <xf numFmtId="0" fontId="24" fillId="0" borderId="11" xfId="7" applyFont="1" applyBorder="1" applyAlignment="1">
      <alignment horizontal="center" wrapText="1"/>
    </xf>
    <xf numFmtId="0" fontId="24" fillId="0" borderId="12" xfId="7" applyFont="1" applyBorder="1" applyAlignment="1">
      <alignment horizontal="center" wrapText="1"/>
    </xf>
    <xf numFmtId="0" fontId="24" fillId="0" borderId="14" xfId="7" applyFont="1" applyBorder="1" applyAlignment="1">
      <alignment horizontal="left" vertical="top" wrapText="1"/>
    </xf>
    <xf numFmtId="166" fontId="24" fillId="0" borderId="15" xfId="7" applyNumberFormat="1" applyFont="1" applyBorder="1" applyAlignment="1">
      <alignment horizontal="right" vertical="top"/>
    </xf>
    <xf numFmtId="164" fontId="24" fillId="0" borderId="16" xfId="7" applyNumberFormat="1" applyFont="1" applyBorder="1" applyAlignment="1">
      <alignment horizontal="right" vertical="top"/>
    </xf>
    <xf numFmtId="164" fontId="24" fillId="0" borderId="17" xfId="7" applyNumberFormat="1" applyFont="1" applyBorder="1" applyAlignment="1">
      <alignment horizontal="right" vertical="top"/>
    </xf>
    <xf numFmtId="0" fontId="24" fillId="0" borderId="19" xfId="7" applyFont="1" applyBorder="1" applyAlignment="1">
      <alignment horizontal="left" vertical="top" wrapText="1"/>
    </xf>
    <xf numFmtId="166" fontId="24" fillId="0" borderId="20" xfId="7" applyNumberFormat="1" applyFont="1" applyBorder="1" applyAlignment="1">
      <alignment horizontal="right" vertical="top"/>
    </xf>
    <xf numFmtId="164" fontId="24" fillId="0" borderId="21" xfId="7" applyNumberFormat="1" applyFont="1" applyBorder="1" applyAlignment="1">
      <alignment horizontal="right" vertical="top"/>
    </xf>
    <xf numFmtId="164" fontId="24" fillId="0" borderId="22" xfId="7" applyNumberFormat="1" applyFont="1" applyBorder="1" applyAlignment="1">
      <alignment horizontal="right" vertical="top"/>
    </xf>
    <xf numFmtId="0" fontId="24" fillId="0" borderId="24" xfId="7" applyFont="1" applyBorder="1" applyAlignment="1">
      <alignment horizontal="left" vertical="top" wrapText="1"/>
    </xf>
    <xf numFmtId="166" fontId="24" fillId="0" borderId="25" xfId="7" applyNumberFormat="1" applyFont="1" applyBorder="1" applyAlignment="1">
      <alignment horizontal="right" vertical="top"/>
    </xf>
    <xf numFmtId="164" fontId="24" fillId="0" borderId="26" xfId="7" applyNumberFormat="1" applyFont="1" applyBorder="1" applyAlignment="1">
      <alignment horizontal="right" vertical="top"/>
    </xf>
    <xf numFmtId="0" fontId="22" fillId="0" borderId="27" xfId="7" applyBorder="1" applyAlignment="1">
      <alignment horizontal="center" vertical="center"/>
    </xf>
    <xf numFmtId="2" fontId="0" fillId="0" borderId="0" xfId="0" applyNumberFormat="1"/>
    <xf numFmtId="165" fontId="28" fillId="0" borderId="2" xfId="1" quotePrefix="1" applyNumberFormat="1" applyFont="1" applyBorder="1" applyAlignment="1">
      <alignment horizontal="center" vertical="center" wrapText="1"/>
    </xf>
    <xf numFmtId="0" fontId="22" fillId="0" borderId="0" xfId="8"/>
    <xf numFmtId="0" fontId="24" fillId="0" borderId="10" xfId="8" applyFont="1" applyBorder="1" applyAlignment="1">
      <alignment horizontal="center" wrapText="1"/>
    </xf>
    <xf numFmtId="0" fontId="24" fillId="0" borderId="11" xfId="8" applyFont="1" applyBorder="1" applyAlignment="1">
      <alignment horizontal="center" wrapText="1"/>
    </xf>
    <xf numFmtId="0" fontId="24" fillId="0" borderId="12" xfId="8" applyFont="1" applyBorder="1" applyAlignment="1">
      <alignment horizontal="center" wrapText="1"/>
    </xf>
    <xf numFmtId="0" fontId="24" fillId="0" borderId="14" xfId="8" applyFont="1" applyBorder="1" applyAlignment="1">
      <alignment horizontal="left" vertical="top" wrapText="1"/>
    </xf>
    <xf numFmtId="166" fontId="24" fillId="0" borderId="15" xfId="8" applyNumberFormat="1" applyFont="1" applyBorder="1" applyAlignment="1">
      <alignment horizontal="right" vertical="top"/>
    </xf>
    <xf numFmtId="164" fontId="24" fillId="0" borderId="16" xfId="8" applyNumberFormat="1" applyFont="1" applyBorder="1" applyAlignment="1">
      <alignment horizontal="right" vertical="top"/>
    </xf>
    <xf numFmtId="164" fontId="24" fillId="0" borderId="17" xfId="8" applyNumberFormat="1" applyFont="1" applyBorder="1" applyAlignment="1">
      <alignment horizontal="right" vertical="top"/>
    </xf>
    <xf numFmtId="0" fontId="24" fillId="0" borderId="19" xfId="8" applyFont="1" applyBorder="1" applyAlignment="1">
      <alignment horizontal="left" vertical="top" wrapText="1"/>
    </xf>
    <xf numFmtId="166" fontId="24" fillId="0" borderId="20" xfId="8" applyNumberFormat="1" applyFont="1" applyBorder="1" applyAlignment="1">
      <alignment horizontal="right" vertical="top"/>
    </xf>
    <xf numFmtId="164" fontId="24" fillId="0" borderId="21" xfId="8" applyNumberFormat="1" applyFont="1" applyBorder="1" applyAlignment="1">
      <alignment horizontal="right" vertical="top"/>
    </xf>
    <xf numFmtId="164" fontId="24" fillId="0" borderId="22" xfId="8" applyNumberFormat="1" applyFont="1" applyBorder="1" applyAlignment="1">
      <alignment horizontal="right" vertical="top"/>
    </xf>
    <xf numFmtId="0" fontId="24" fillId="0" borderId="24" xfId="8" applyFont="1" applyBorder="1" applyAlignment="1">
      <alignment horizontal="left" vertical="top" wrapText="1"/>
    </xf>
    <xf numFmtId="166" fontId="24" fillId="0" borderId="25" xfId="8" applyNumberFormat="1" applyFont="1" applyBorder="1" applyAlignment="1">
      <alignment horizontal="right" vertical="top"/>
    </xf>
    <xf numFmtId="164" fontId="24" fillId="0" borderId="26" xfId="8" applyNumberFormat="1" applyFont="1" applyBorder="1" applyAlignment="1">
      <alignment horizontal="right" vertical="top"/>
    </xf>
    <xf numFmtId="0" fontId="22" fillId="0" borderId="27" xfId="8" applyBorder="1" applyAlignment="1">
      <alignment horizontal="center" vertical="center"/>
    </xf>
    <xf numFmtId="165" fontId="28" fillId="0" borderId="4" xfId="1" applyNumberFormat="1" applyFont="1" applyBorder="1" applyAlignment="1">
      <alignment horizontal="right" vertical="center" wrapText="1"/>
    </xf>
    <xf numFmtId="0" fontId="22" fillId="0" borderId="8" xfId="2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/>
    </xf>
    <xf numFmtId="0" fontId="24" fillId="0" borderId="13" xfId="2" applyFont="1" applyBorder="1" applyAlignment="1">
      <alignment horizontal="left" vertical="top" wrapText="1"/>
    </xf>
    <xf numFmtId="0" fontId="22" fillId="0" borderId="18" xfId="2" applyFont="1" applyBorder="1" applyAlignment="1">
      <alignment horizontal="center" vertical="center"/>
    </xf>
    <xf numFmtId="0" fontId="22" fillId="0" borderId="23" xfId="2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3" fillId="0" borderId="0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3" fillId="0" borderId="0" xfId="3" applyFont="1" applyBorder="1" applyAlignment="1">
      <alignment horizontal="center" vertical="center" wrapText="1"/>
    </xf>
    <xf numFmtId="0" fontId="22" fillId="0" borderId="0" xfId="3" applyFont="1" applyBorder="1" applyAlignment="1">
      <alignment horizontal="center" vertical="center"/>
    </xf>
    <xf numFmtId="0" fontId="22" fillId="0" borderId="8" xfId="3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/>
    </xf>
    <xf numFmtId="0" fontId="24" fillId="0" borderId="13" xfId="3" applyFont="1" applyBorder="1" applyAlignment="1">
      <alignment horizontal="left" vertical="top" wrapText="1"/>
    </xf>
    <xf numFmtId="0" fontId="22" fillId="0" borderId="18" xfId="3" applyFont="1" applyBorder="1" applyAlignment="1">
      <alignment horizontal="center" vertical="center"/>
    </xf>
    <xf numFmtId="0" fontId="22" fillId="0" borderId="23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0" fillId="0" borderId="0" xfId="4" applyFont="1" applyAlignment="1">
      <alignment horizontal="justify" vertical="top" wrapText="1"/>
    </xf>
    <xf numFmtId="49" fontId="30" fillId="0" borderId="0" xfId="4" applyNumberFormat="1" applyFont="1" applyAlignment="1">
      <alignment horizontal="center" vertical="center"/>
    </xf>
    <xf numFmtId="49" fontId="30" fillId="0" borderId="29" xfId="4" applyNumberFormat="1" applyFont="1" applyBorder="1" applyAlignment="1">
      <alignment vertical="center" wrapText="1"/>
    </xf>
    <xf numFmtId="0" fontId="29" fillId="0" borderId="28" xfId="4" applyBorder="1" applyAlignment="1">
      <alignment vertical="center" wrapText="1"/>
    </xf>
    <xf numFmtId="0" fontId="30" fillId="0" borderId="0" xfId="4" applyFont="1" applyAlignment="1">
      <alignment horizontal="center" vertical="center"/>
    </xf>
    <xf numFmtId="0" fontId="24" fillId="0" borderId="13" xfId="7" applyFont="1" applyBorder="1" applyAlignment="1">
      <alignment horizontal="left" vertical="top" wrapText="1"/>
    </xf>
    <xf numFmtId="0" fontId="22" fillId="0" borderId="18" xfId="7" applyFont="1" applyBorder="1" applyAlignment="1">
      <alignment horizontal="center" vertical="center"/>
    </xf>
    <xf numFmtId="0" fontId="22" fillId="0" borderId="23" xfId="7" applyFont="1" applyBorder="1" applyAlignment="1">
      <alignment horizontal="center" vertical="center"/>
    </xf>
    <xf numFmtId="0" fontId="23" fillId="0" borderId="0" xfId="7" applyFont="1" applyBorder="1" applyAlignment="1">
      <alignment horizontal="center" vertical="center" wrapText="1"/>
    </xf>
    <xf numFmtId="0" fontId="22" fillId="0" borderId="0" xfId="7" applyFont="1" applyBorder="1" applyAlignment="1">
      <alignment horizontal="center" vertical="center"/>
    </xf>
    <xf numFmtId="0" fontId="22" fillId="0" borderId="8" xfId="7" applyBorder="1" applyAlignment="1">
      <alignment horizontal="center" vertical="center" wrapText="1"/>
    </xf>
    <xf numFmtId="0" fontId="22" fillId="0" borderId="9" xfId="7" applyFont="1" applyBorder="1" applyAlignment="1">
      <alignment horizontal="center" vertical="center"/>
    </xf>
    <xf numFmtId="0" fontId="23" fillId="0" borderId="0" xfId="6" applyFont="1" applyBorder="1" applyAlignment="1">
      <alignment horizontal="center" vertical="center" wrapText="1"/>
    </xf>
    <xf numFmtId="0" fontId="34" fillId="0" borderId="0" xfId="6" applyFont="1" applyBorder="1" applyAlignment="1">
      <alignment horizontal="center" vertical="center"/>
    </xf>
    <xf numFmtId="0" fontId="34" fillId="0" borderId="8" xfId="6" applyBorder="1" applyAlignment="1">
      <alignment horizontal="center" vertical="center" wrapText="1"/>
    </xf>
    <xf numFmtId="0" fontId="34" fillId="0" borderId="9" xfId="6" applyFont="1" applyBorder="1" applyAlignment="1">
      <alignment horizontal="center" vertical="center"/>
    </xf>
    <xf numFmtId="0" fontId="35" fillId="0" borderId="13" xfId="6" applyFont="1" applyBorder="1" applyAlignment="1">
      <alignment horizontal="left" vertical="top" wrapText="1"/>
    </xf>
    <xf numFmtId="0" fontId="34" fillId="0" borderId="18" xfId="6" applyFont="1" applyBorder="1" applyAlignment="1">
      <alignment horizontal="center" vertical="center"/>
    </xf>
    <xf numFmtId="0" fontId="34" fillId="0" borderId="23" xfId="6" applyFont="1" applyBorder="1" applyAlignment="1">
      <alignment horizontal="center" vertical="center"/>
    </xf>
    <xf numFmtId="0" fontId="23" fillId="0" borderId="0" xfId="8" applyFont="1" applyBorder="1" applyAlignment="1">
      <alignment horizontal="center" vertical="center" wrapText="1"/>
    </xf>
    <xf numFmtId="0" fontId="22" fillId="0" borderId="0" xfId="8" applyFont="1" applyBorder="1" applyAlignment="1">
      <alignment horizontal="center" vertical="center"/>
    </xf>
    <xf numFmtId="0" fontId="22" fillId="0" borderId="8" xfId="8" applyBorder="1" applyAlignment="1">
      <alignment horizontal="center" vertical="center" wrapText="1"/>
    </xf>
    <xf numFmtId="0" fontId="22" fillId="0" borderId="9" xfId="8" applyFont="1" applyBorder="1" applyAlignment="1">
      <alignment horizontal="center" vertical="center"/>
    </xf>
    <xf numFmtId="0" fontId="24" fillId="0" borderId="13" xfId="8" applyFont="1" applyBorder="1" applyAlignment="1">
      <alignment horizontal="left" vertical="top" wrapText="1"/>
    </xf>
    <xf numFmtId="0" fontId="22" fillId="0" borderId="18" xfId="8" applyFont="1" applyBorder="1" applyAlignment="1">
      <alignment horizontal="center" vertical="center"/>
    </xf>
    <xf numFmtId="0" fontId="22" fillId="0" borderId="23" xfId="8" applyFont="1" applyBorder="1" applyAlignment="1">
      <alignment horizontal="center" vertical="center"/>
    </xf>
  </cellXfs>
  <cellStyles count="9">
    <cellStyle name="Migliaia" xfId="1" builtinId="3"/>
    <cellStyle name="Migliaia [0] 2" xfId="5"/>
    <cellStyle name="Normale" xfId="0" builtinId="0"/>
    <cellStyle name="Normale 2" xfId="4"/>
    <cellStyle name="Normale_2016 da spss" xfId="7"/>
    <cellStyle name="Normale_2018 da spss" xfId="8"/>
    <cellStyle name="Normale_Foglio1" xfId="6"/>
    <cellStyle name="Normale_RF.IS.1.3.1" xfId="2"/>
    <cellStyle name="Normale_RF.IS1.3.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1"/>
  <sheetViews>
    <sheetView tabSelected="1" workbookViewId="0">
      <selection sqref="A1:P1"/>
    </sheetView>
  </sheetViews>
  <sheetFormatPr defaultRowHeight="14.4" x14ac:dyDescent="0.3"/>
  <cols>
    <col min="2" max="2" width="11.44140625" customWidth="1"/>
    <col min="17" max="20" width="9.5546875" customWidth="1"/>
    <col min="21" max="21" width="10" bestFit="1" customWidth="1"/>
    <col min="23" max="34" width="0" hidden="1" customWidth="1"/>
  </cols>
  <sheetData>
    <row r="1" spans="1:30" ht="15.6" x14ac:dyDescent="0.3">
      <c r="A1" s="182" t="s">
        <v>109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28"/>
      <c r="R1" s="28"/>
      <c r="S1" s="121"/>
      <c r="T1" s="131"/>
    </row>
    <row r="2" spans="1:30" ht="15.6" x14ac:dyDescent="0.3">
      <c r="A2" s="1"/>
      <c r="AD2" s="46">
        <v>2015</v>
      </c>
    </row>
    <row r="3" spans="1:30" ht="16.2" thickBot="1" x14ac:dyDescent="0.35">
      <c r="A3" s="32" t="s">
        <v>0</v>
      </c>
      <c r="C3" s="30"/>
      <c r="X3" s="174" t="s">
        <v>43</v>
      </c>
      <c r="Y3" s="175"/>
      <c r="Z3" s="175"/>
      <c r="AA3" s="175"/>
      <c r="AB3" s="175"/>
      <c r="AC3" s="175"/>
      <c r="AD3" s="41"/>
    </row>
    <row r="4" spans="1:30" ht="23.4" thickBot="1" x14ac:dyDescent="0.35">
      <c r="A4" s="176" t="s">
        <v>1</v>
      </c>
      <c r="B4" s="177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>
        <v>2018</v>
      </c>
      <c r="U4" s="2" t="s">
        <v>119</v>
      </c>
      <c r="X4" s="167" t="s">
        <v>37</v>
      </c>
      <c r="Y4" s="168"/>
      <c r="Z4" s="42" t="s">
        <v>38</v>
      </c>
      <c r="AA4" s="50" t="s">
        <v>39</v>
      </c>
      <c r="AB4" s="50" t="s">
        <v>40</v>
      </c>
      <c r="AC4" s="51" t="s">
        <v>41</v>
      </c>
      <c r="AD4" s="41"/>
    </row>
    <row r="5" spans="1:30" ht="15" thickBot="1" x14ac:dyDescent="0.35">
      <c r="A5" s="172" t="s">
        <v>2</v>
      </c>
      <c r="B5" s="3" t="s">
        <v>3</v>
      </c>
      <c r="C5" s="4">
        <v>38539</v>
      </c>
      <c r="D5" s="5">
        <v>38714</v>
      </c>
      <c r="E5" s="4">
        <v>36420</v>
      </c>
      <c r="F5" s="4">
        <v>35406</v>
      </c>
      <c r="G5" s="4">
        <v>34987</v>
      </c>
      <c r="H5" s="4">
        <v>34429</v>
      </c>
      <c r="I5" s="4">
        <v>34369</v>
      </c>
      <c r="J5" s="4">
        <v>31629</v>
      </c>
      <c r="K5" s="4">
        <v>32076</v>
      </c>
      <c r="L5" s="4">
        <v>31688</v>
      </c>
      <c r="M5" s="4">
        <v>30439</v>
      </c>
      <c r="N5" s="4">
        <v>28305</v>
      </c>
      <c r="O5" s="6">
        <v>27160</v>
      </c>
      <c r="P5" s="74">
        <v>26318</v>
      </c>
      <c r="Q5" s="74">
        <v>25893</v>
      </c>
      <c r="R5" s="74">
        <f>'Dati ISTAT 16 senza IncMort'!B24</f>
        <v>25831</v>
      </c>
      <c r="S5" s="74">
        <f>'2016 e 2017 da spss'!J18</f>
        <v>26004</v>
      </c>
      <c r="T5" s="7">
        <f>'2018 da spss'!C3</f>
        <v>25558</v>
      </c>
      <c r="U5" s="6">
        <f>SUM(C5:T5)</f>
        <v>563765</v>
      </c>
      <c r="X5" s="169" t="s">
        <v>42</v>
      </c>
      <c r="Y5" s="43" t="s">
        <v>10</v>
      </c>
      <c r="Z5" s="47">
        <v>18585</v>
      </c>
      <c r="AA5" s="52">
        <v>10.648050006015847</v>
      </c>
      <c r="AB5" s="52">
        <v>10.648050006015847</v>
      </c>
      <c r="AC5" s="53">
        <v>10.648050006015847</v>
      </c>
      <c r="AD5" s="41"/>
    </row>
    <row r="6" spans="1:30" ht="15" thickBot="1" x14ac:dyDescent="0.35">
      <c r="A6" s="173"/>
      <c r="B6" s="3" t="s">
        <v>4</v>
      </c>
      <c r="C6" s="9">
        <v>875</v>
      </c>
      <c r="D6" s="10">
        <v>830</v>
      </c>
      <c r="E6" s="10">
        <v>723</v>
      </c>
      <c r="F6" s="10">
        <v>699</v>
      </c>
      <c r="G6" s="10">
        <v>729</v>
      </c>
      <c r="H6" s="10">
        <v>722</v>
      </c>
      <c r="I6" s="10">
        <v>658</v>
      </c>
      <c r="J6" s="10">
        <v>530</v>
      </c>
      <c r="K6" s="10">
        <v>542</v>
      </c>
      <c r="L6" s="10">
        <v>525</v>
      </c>
      <c r="M6" s="10">
        <v>494</v>
      </c>
      <c r="N6" s="10">
        <v>485</v>
      </c>
      <c r="O6" s="73">
        <v>421</v>
      </c>
      <c r="P6" s="12">
        <v>423</v>
      </c>
      <c r="Q6" s="73">
        <v>468</v>
      </c>
      <c r="R6" s="73">
        <f>'2016 e 2017 da spss'!C3</f>
        <v>437</v>
      </c>
      <c r="S6" s="73">
        <f>'2016 e 2017 da spss'!C18</f>
        <v>466</v>
      </c>
      <c r="T6" s="11">
        <f>'2018 da spss'!C18</f>
        <v>413</v>
      </c>
      <c r="U6" s="6">
        <f t="shared" ref="U6:U20" si="0">SUM(C6:T6)</f>
        <v>10440</v>
      </c>
      <c r="X6" s="170"/>
      <c r="Y6" s="44" t="s">
        <v>2</v>
      </c>
      <c r="Z6" s="48">
        <v>25893</v>
      </c>
      <c r="AA6" s="54">
        <v>14.835079838889875</v>
      </c>
      <c r="AB6" s="54">
        <v>14.835079838889875</v>
      </c>
      <c r="AC6" s="55">
        <v>25.483129844905722</v>
      </c>
      <c r="AD6" s="41"/>
    </row>
    <row r="7" spans="1:30" ht="15" thickBot="1" x14ac:dyDescent="0.35">
      <c r="A7" s="172" t="s">
        <v>5</v>
      </c>
      <c r="B7" s="3" t="s">
        <v>3</v>
      </c>
      <c r="C7" s="4">
        <v>37722</v>
      </c>
      <c r="D7" s="5">
        <v>38307</v>
      </c>
      <c r="E7" s="4">
        <v>37222</v>
      </c>
      <c r="F7" s="4">
        <v>35034</v>
      </c>
      <c r="G7" s="4">
        <v>34570</v>
      </c>
      <c r="H7" s="4">
        <v>34783</v>
      </c>
      <c r="I7" s="4">
        <v>33860</v>
      </c>
      <c r="J7" s="4">
        <v>33468</v>
      </c>
      <c r="K7" s="4">
        <v>31315</v>
      </c>
      <c r="L7" s="4">
        <v>31798</v>
      </c>
      <c r="M7" s="4">
        <v>31101</v>
      </c>
      <c r="N7" s="4">
        <v>27869</v>
      </c>
      <c r="O7" s="6">
        <v>27880</v>
      </c>
      <c r="P7" s="74">
        <v>27021</v>
      </c>
      <c r="Q7" s="74">
        <v>25881</v>
      </c>
      <c r="R7" s="74">
        <f>'Dati ISTAT 16 senza IncMort'!B25</f>
        <v>26520</v>
      </c>
      <c r="S7" s="74">
        <f>'2016 e 2017 da spss'!J19</f>
        <v>25961</v>
      </c>
      <c r="T7" s="7">
        <f>'2018 da spss'!C4</f>
        <v>25686</v>
      </c>
      <c r="U7" s="6">
        <f t="shared" si="0"/>
        <v>565998</v>
      </c>
      <c r="X7" s="170"/>
      <c r="Y7" s="44" t="s">
        <v>5</v>
      </c>
      <c r="Z7" s="48">
        <v>25881</v>
      </c>
      <c r="AA7" s="54">
        <v>14.828204584648702</v>
      </c>
      <c r="AB7" s="54">
        <v>14.828204584648702</v>
      </c>
      <c r="AC7" s="55">
        <v>40.311334429554428</v>
      </c>
      <c r="AD7" s="41"/>
    </row>
    <row r="8" spans="1:30" ht="15" thickBot="1" x14ac:dyDescent="0.35">
      <c r="A8" s="173"/>
      <c r="B8" s="3" t="s">
        <v>4</v>
      </c>
      <c r="C8" s="9">
        <v>806</v>
      </c>
      <c r="D8" s="10">
        <v>799</v>
      </c>
      <c r="E8" s="10">
        <v>766</v>
      </c>
      <c r="F8" s="10">
        <v>687</v>
      </c>
      <c r="G8" s="10">
        <v>651</v>
      </c>
      <c r="H8" s="10">
        <v>663</v>
      </c>
      <c r="I8" s="10">
        <v>543</v>
      </c>
      <c r="J8" s="10">
        <v>590</v>
      </c>
      <c r="K8" s="10">
        <v>485</v>
      </c>
      <c r="L8" s="10">
        <v>482</v>
      </c>
      <c r="M8" s="10">
        <v>503</v>
      </c>
      <c r="N8" s="10">
        <v>436</v>
      </c>
      <c r="O8" s="12">
        <v>429</v>
      </c>
      <c r="P8" s="73">
        <v>428</v>
      </c>
      <c r="Q8" s="11">
        <v>405</v>
      </c>
      <c r="R8" s="73">
        <f>'2016 e 2017 da spss'!C4</f>
        <v>404</v>
      </c>
      <c r="S8" s="73">
        <f>'2016 e 2017 da spss'!C19</f>
        <v>406</v>
      </c>
      <c r="T8" s="73">
        <f>'2018 da spss'!C19</f>
        <v>416</v>
      </c>
      <c r="U8" s="6">
        <f t="shared" si="0"/>
        <v>9899</v>
      </c>
      <c r="X8" s="170"/>
      <c r="Y8" s="44" t="s">
        <v>6</v>
      </c>
      <c r="Z8" s="48">
        <v>26715</v>
      </c>
      <c r="AA8" s="54">
        <v>15.30603475441019</v>
      </c>
      <c r="AB8" s="54">
        <v>15.30603475441019</v>
      </c>
      <c r="AC8" s="55">
        <v>55.617369183964612</v>
      </c>
      <c r="AD8" s="41"/>
    </row>
    <row r="9" spans="1:30" ht="15" thickBot="1" x14ac:dyDescent="0.35">
      <c r="A9" s="172" t="s">
        <v>6</v>
      </c>
      <c r="B9" s="3" t="s">
        <v>3</v>
      </c>
      <c r="C9" s="4">
        <v>37664</v>
      </c>
      <c r="D9" s="5">
        <v>37975</v>
      </c>
      <c r="E9" s="4">
        <v>37311</v>
      </c>
      <c r="F9" s="4">
        <v>35130</v>
      </c>
      <c r="G9" s="4">
        <v>34910</v>
      </c>
      <c r="H9" s="4">
        <v>34742</v>
      </c>
      <c r="I9" s="4">
        <v>34205</v>
      </c>
      <c r="J9" s="4">
        <v>33141</v>
      </c>
      <c r="K9" s="4">
        <v>32656</v>
      </c>
      <c r="L9" s="4">
        <v>31463</v>
      </c>
      <c r="M9" s="4">
        <v>31245</v>
      </c>
      <c r="N9" s="4">
        <v>27979</v>
      </c>
      <c r="O9" s="74">
        <v>27006</v>
      </c>
      <c r="P9" s="6">
        <v>27107</v>
      </c>
      <c r="Q9" s="74">
        <v>26715</v>
      </c>
      <c r="R9" s="74">
        <f>'Dati ISTAT 16 senza IncMort'!B26</f>
        <v>26376</v>
      </c>
      <c r="S9" s="74">
        <f>'2016 e 2017 da spss'!J20</f>
        <v>26502</v>
      </c>
      <c r="T9" s="7">
        <f>'2018 da spss'!C5</f>
        <v>25896</v>
      </c>
      <c r="U9" s="6">
        <f t="shared" si="0"/>
        <v>568023</v>
      </c>
      <c r="X9" s="170"/>
      <c r="Y9" s="44" t="s">
        <v>7</v>
      </c>
      <c r="Z9" s="48">
        <v>26854</v>
      </c>
      <c r="AA9" s="54">
        <v>15.385673116037104</v>
      </c>
      <c r="AB9" s="54">
        <v>15.385673116037104</v>
      </c>
      <c r="AC9" s="55">
        <v>71.003042300001724</v>
      </c>
      <c r="AD9" s="41"/>
    </row>
    <row r="10" spans="1:30" ht="15" thickBot="1" x14ac:dyDescent="0.35">
      <c r="A10" s="173"/>
      <c r="B10" s="3" t="s">
        <v>4</v>
      </c>
      <c r="C10" s="9">
        <v>805</v>
      </c>
      <c r="D10" s="10">
        <v>786</v>
      </c>
      <c r="E10" s="10">
        <v>752</v>
      </c>
      <c r="F10" s="10">
        <v>659</v>
      </c>
      <c r="G10" s="10">
        <v>655</v>
      </c>
      <c r="H10" s="10">
        <v>619</v>
      </c>
      <c r="I10" s="10">
        <v>598</v>
      </c>
      <c r="J10" s="10">
        <v>557</v>
      </c>
      <c r="K10" s="10">
        <v>553</v>
      </c>
      <c r="L10" s="10">
        <v>514</v>
      </c>
      <c r="M10" s="10">
        <v>493</v>
      </c>
      <c r="N10" s="10">
        <v>441</v>
      </c>
      <c r="O10" s="11">
        <v>401</v>
      </c>
      <c r="P10" s="12">
        <v>448</v>
      </c>
      <c r="Q10" s="73">
        <v>411</v>
      </c>
      <c r="R10" s="73">
        <f>'2016 e 2017 da spss'!C5</f>
        <v>428</v>
      </c>
      <c r="S10" s="73">
        <f>'2016 e 2017 da spss'!C20</f>
        <v>424</v>
      </c>
      <c r="T10" s="73">
        <f>'2018 da spss'!C20</f>
        <v>459</v>
      </c>
      <c r="U10" s="6">
        <f t="shared" si="0"/>
        <v>10003</v>
      </c>
      <c r="X10" s="170"/>
      <c r="Y10" s="44" t="s">
        <v>8</v>
      </c>
      <c r="Z10" s="48">
        <v>26900</v>
      </c>
      <c r="AA10" s="54">
        <v>15.412028257294931</v>
      </c>
      <c r="AB10" s="54">
        <v>15.412028257294931</v>
      </c>
      <c r="AC10" s="55">
        <v>86.415070557296644</v>
      </c>
      <c r="AD10" s="41"/>
    </row>
    <row r="11" spans="1:30" ht="15" thickBot="1" x14ac:dyDescent="0.35">
      <c r="A11" s="172" t="s">
        <v>7</v>
      </c>
      <c r="B11" s="3" t="s">
        <v>3</v>
      </c>
      <c r="C11" s="4">
        <v>37964</v>
      </c>
      <c r="D11" s="5">
        <v>38560</v>
      </c>
      <c r="E11" s="4">
        <v>37003</v>
      </c>
      <c r="F11" s="4">
        <v>36182</v>
      </c>
      <c r="G11" s="4">
        <v>34752</v>
      </c>
      <c r="H11" s="4">
        <v>36041</v>
      </c>
      <c r="I11" s="4">
        <v>34010</v>
      </c>
      <c r="J11" s="4">
        <v>32374</v>
      </c>
      <c r="K11" s="4">
        <v>33414</v>
      </c>
      <c r="L11" s="4">
        <v>32179</v>
      </c>
      <c r="M11" s="4">
        <v>30421</v>
      </c>
      <c r="N11" s="4">
        <v>28559</v>
      </c>
      <c r="O11" s="6">
        <v>27613</v>
      </c>
      <c r="P11" s="74">
        <v>26599</v>
      </c>
      <c r="Q11" s="74">
        <v>26854</v>
      </c>
      <c r="R11" s="74">
        <f>'Dati ISTAT 16 senza IncMort'!B27</f>
        <v>26572</v>
      </c>
      <c r="S11" s="74">
        <f>'2016 e 2017 da spss'!J21</f>
        <v>26638</v>
      </c>
      <c r="T11" s="7">
        <f>'2018 da spss'!C6</f>
        <v>26238</v>
      </c>
      <c r="U11" s="6">
        <f t="shared" si="0"/>
        <v>571973</v>
      </c>
      <c r="X11" s="170"/>
      <c r="Y11" s="44" t="s">
        <v>9</v>
      </c>
      <c r="Z11" s="48">
        <v>23711</v>
      </c>
      <c r="AA11" s="54">
        <v>13.58492944270335</v>
      </c>
      <c r="AB11" s="54">
        <v>13.58492944270335</v>
      </c>
      <c r="AC11" s="55">
        <v>100</v>
      </c>
      <c r="AD11" s="41"/>
    </row>
    <row r="12" spans="1:30" ht="15" thickBot="1" x14ac:dyDescent="0.35">
      <c r="A12" s="173"/>
      <c r="B12" s="3" t="s">
        <v>4</v>
      </c>
      <c r="C12" s="10">
        <v>855</v>
      </c>
      <c r="D12" s="9">
        <v>875</v>
      </c>
      <c r="E12" s="10">
        <v>832</v>
      </c>
      <c r="F12" s="10">
        <v>729</v>
      </c>
      <c r="G12" s="10">
        <v>668</v>
      </c>
      <c r="H12" s="10">
        <v>656</v>
      </c>
      <c r="I12" s="10">
        <v>638</v>
      </c>
      <c r="J12" s="10">
        <v>595</v>
      </c>
      <c r="K12" s="10">
        <v>547</v>
      </c>
      <c r="L12" s="10">
        <v>482</v>
      </c>
      <c r="M12" s="10">
        <v>474</v>
      </c>
      <c r="N12" s="10">
        <v>484</v>
      </c>
      <c r="O12" s="12">
        <v>441</v>
      </c>
      <c r="P12" s="73">
        <v>430</v>
      </c>
      <c r="Q12" s="73">
        <v>436</v>
      </c>
      <c r="R12" s="11">
        <f>'2016 e 2017 da spss'!C6</f>
        <v>401</v>
      </c>
      <c r="S12" s="73">
        <f>'2016 e 2017 da spss'!C21</f>
        <v>454</v>
      </c>
      <c r="T12" s="73">
        <f>'2018 da spss'!C21</f>
        <v>434</v>
      </c>
      <c r="U12" s="6">
        <f t="shared" si="0"/>
        <v>10431</v>
      </c>
      <c r="X12" s="171"/>
      <c r="Y12" s="45" t="s">
        <v>11</v>
      </c>
      <c r="Z12" s="49">
        <v>174539</v>
      </c>
      <c r="AA12" s="56">
        <v>100</v>
      </c>
      <c r="AB12" s="56">
        <v>100</v>
      </c>
      <c r="AC12" s="57"/>
      <c r="AD12" s="41"/>
    </row>
    <row r="13" spans="1:30" ht="15" thickBot="1" x14ac:dyDescent="0.35">
      <c r="A13" s="172" t="s">
        <v>8</v>
      </c>
      <c r="B13" s="3" t="s">
        <v>3</v>
      </c>
      <c r="C13" s="4">
        <v>40241</v>
      </c>
      <c r="D13" s="5">
        <v>40952</v>
      </c>
      <c r="E13" s="4">
        <v>38044</v>
      </c>
      <c r="F13" s="4">
        <v>37615</v>
      </c>
      <c r="G13" s="4">
        <v>37131</v>
      </c>
      <c r="H13" s="4">
        <v>36574</v>
      </c>
      <c r="I13" s="4">
        <v>36230</v>
      </c>
      <c r="J13" s="4">
        <v>33914</v>
      </c>
      <c r="K13" s="4">
        <v>33349</v>
      </c>
      <c r="L13" s="4">
        <v>33834</v>
      </c>
      <c r="M13" s="4">
        <v>32121</v>
      </c>
      <c r="N13" s="4">
        <v>29651</v>
      </c>
      <c r="O13" s="6">
        <v>28122</v>
      </c>
      <c r="P13" s="74">
        <v>27201</v>
      </c>
      <c r="Q13" s="7">
        <v>26900</v>
      </c>
      <c r="R13" s="74">
        <f>'Dati ISTAT 16 senza IncMort'!B28</f>
        <v>27937</v>
      </c>
      <c r="S13" s="74">
        <f>'2016 e 2017 da spss'!J22</f>
        <v>27057</v>
      </c>
      <c r="T13" s="74">
        <f>'2018 da spss'!C7</f>
        <v>27057</v>
      </c>
      <c r="U13" s="6">
        <f t="shared" si="0"/>
        <v>593930</v>
      </c>
    </row>
    <row r="14" spans="1:30" ht="15" thickBot="1" x14ac:dyDescent="0.35">
      <c r="A14" s="173"/>
      <c r="B14" s="3" t="s">
        <v>4</v>
      </c>
      <c r="C14" s="9">
        <v>934</v>
      </c>
      <c r="D14" s="10">
        <v>891</v>
      </c>
      <c r="E14" s="10">
        <v>820</v>
      </c>
      <c r="F14" s="10">
        <v>779</v>
      </c>
      <c r="G14" s="10">
        <v>738</v>
      </c>
      <c r="H14" s="10">
        <v>740</v>
      </c>
      <c r="I14" s="10">
        <v>687</v>
      </c>
      <c r="J14" s="10">
        <v>628</v>
      </c>
      <c r="K14" s="10">
        <v>565</v>
      </c>
      <c r="L14" s="10">
        <v>575</v>
      </c>
      <c r="M14" s="10">
        <v>504</v>
      </c>
      <c r="N14" s="10">
        <v>529</v>
      </c>
      <c r="O14" s="12">
        <v>471</v>
      </c>
      <c r="P14" s="73">
        <v>426</v>
      </c>
      <c r="Q14" s="73">
        <v>433</v>
      </c>
      <c r="R14" s="73">
        <f>'2016 e 2017 da spss'!C7</f>
        <v>466</v>
      </c>
      <c r="S14" s="73">
        <f>'2016 e 2017 da spss'!C22</f>
        <v>424</v>
      </c>
      <c r="T14" s="11">
        <f>'2018 da spss'!C22</f>
        <v>422</v>
      </c>
      <c r="U14" s="6">
        <f t="shared" si="0"/>
        <v>11032</v>
      </c>
    </row>
    <row r="15" spans="1:30" ht="15" thickBot="1" x14ac:dyDescent="0.35">
      <c r="A15" s="172" t="s">
        <v>9</v>
      </c>
      <c r="B15" s="3" t="s">
        <v>3</v>
      </c>
      <c r="C15" s="4">
        <v>38692</v>
      </c>
      <c r="D15" s="5">
        <v>39341</v>
      </c>
      <c r="E15" s="4">
        <v>36448</v>
      </c>
      <c r="F15" s="4">
        <v>35463</v>
      </c>
      <c r="G15" s="4">
        <v>35616</v>
      </c>
      <c r="H15" s="4">
        <v>34181</v>
      </c>
      <c r="I15" s="4">
        <v>32627</v>
      </c>
      <c r="J15" s="4">
        <v>31030</v>
      </c>
      <c r="K15" s="4">
        <v>29522</v>
      </c>
      <c r="L15" s="4">
        <v>29544</v>
      </c>
      <c r="M15" s="4">
        <v>28725</v>
      </c>
      <c r="N15" s="4">
        <v>26095</v>
      </c>
      <c r="O15" s="6">
        <v>24746</v>
      </c>
      <c r="P15" s="74">
        <v>24143</v>
      </c>
      <c r="Q15" s="74">
        <v>23711</v>
      </c>
      <c r="R15" s="74">
        <f>'Dati ISTAT 16 senza IncMort'!B29</f>
        <v>24272</v>
      </c>
      <c r="S15" s="74">
        <f>'2016 e 2017 da spss'!J23</f>
        <v>23518</v>
      </c>
      <c r="T15" s="7">
        <f>'2018 da spss'!C8</f>
        <v>23508</v>
      </c>
      <c r="U15" s="6">
        <f t="shared" si="0"/>
        <v>541182</v>
      </c>
      <c r="X15" s="174" t="s">
        <v>44</v>
      </c>
      <c r="Y15" s="175"/>
      <c r="Z15" s="175"/>
      <c r="AA15" s="175"/>
      <c r="AB15" s="175"/>
      <c r="AC15" s="175"/>
      <c r="AD15" s="41"/>
    </row>
    <row r="16" spans="1:30" ht="19.2" thickBot="1" x14ac:dyDescent="0.35">
      <c r="A16" s="173"/>
      <c r="B16" s="3" t="s">
        <v>4</v>
      </c>
      <c r="C16" s="5">
        <v>1122</v>
      </c>
      <c r="D16" s="4">
        <v>1069</v>
      </c>
      <c r="E16" s="4">
        <v>1018</v>
      </c>
      <c r="F16" s="10">
        <v>981</v>
      </c>
      <c r="G16" s="10">
        <v>910</v>
      </c>
      <c r="H16" s="10">
        <v>898</v>
      </c>
      <c r="I16" s="10">
        <v>830</v>
      </c>
      <c r="J16" s="10">
        <v>748</v>
      </c>
      <c r="K16" s="10">
        <v>642</v>
      </c>
      <c r="L16" s="10">
        <v>661</v>
      </c>
      <c r="M16" s="10">
        <v>598</v>
      </c>
      <c r="N16" s="10">
        <v>580</v>
      </c>
      <c r="O16" s="73">
        <v>497</v>
      </c>
      <c r="P16" s="12">
        <v>509</v>
      </c>
      <c r="Q16" s="12">
        <v>562</v>
      </c>
      <c r="R16" s="73">
        <f>'2016 e 2017 da spss'!C8</f>
        <v>517</v>
      </c>
      <c r="S16" s="73">
        <f>'2016 e 2017 da spss'!C23</f>
        <v>508</v>
      </c>
      <c r="T16" s="11">
        <f>'2018 da spss'!C23</f>
        <v>454</v>
      </c>
      <c r="U16" s="6">
        <f t="shared" si="0"/>
        <v>13104</v>
      </c>
      <c r="X16" s="167" t="s">
        <v>37</v>
      </c>
      <c r="Y16" s="168"/>
      <c r="Z16" s="42" t="s">
        <v>38</v>
      </c>
      <c r="AA16" s="50" t="s">
        <v>39</v>
      </c>
      <c r="AB16" s="50" t="s">
        <v>40</v>
      </c>
      <c r="AC16" s="51" t="s">
        <v>41</v>
      </c>
      <c r="AD16" s="41"/>
    </row>
    <row r="17" spans="1:30" ht="15" thickBot="1" x14ac:dyDescent="0.35">
      <c r="A17" s="172" t="s">
        <v>10</v>
      </c>
      <c r="B17" s="3" t="s">
        <v>3</v>
      </c>
      <c r="C17" s="5">
        <v>32278</v>
      </c>
      <c r="D17" s="4">
        <v>31553</v>
      </c>
      <c r="E17" s="4">
        <v>29823</v>
      </c>
      <c r="F17" s="4">
        <v>28660</v>
      </c>
      <c r="G17" s="4">
        <v>28045</v>
      </c>
      <c r="H17" s="4">
        <v>27374</v>
      </c>
      <c r="I17" s="4">
        <v>25570</v>
      </c>
      <c r="J17" s="4">
        <v>23407</v>
      </c>
      <c r="K17" s="4">
        <v>23073</v>
      </c>
      <c r="L17" s="4">
        <v>22491</v>
      </c>
      <c r="M17" s="4">
        <v>21586</v>
      </c>
      <c r="N17" s="4">
        <v>19770</v>
      </c>
      <c r="O17" s="6">
        <v>19133</v>
      </c>
      <c r="P17" s="74">
        <v>18642</v>
      </c>
      <c r="Q17" s="74">
        <v>18585</v>
      </c>
      <c r="R17" s="7">
        <f>'Dati ISTAT 16 senza IncMort'!B30</f>
        <v>18283</v>
      </c>
      <c r="S17" s="74">
        <f>'2016 e 2017 da spss'!J24</f>
        <v>19253</v>
      </c>
      <c r="T17" s="74">
        <f>'2018 da spss'!C9</f>
        <v>18610</v>
      </c>
      <c r="U17" s="6">
        <f t="shared" si="0"/>
        <v>426136</v>
      </c>
      <c r="X17" s="169" t="s">
        <v>42</v>
      </c>
      <c r="Y17" s="43" t="s">
        <v>10</v>
      </c>
      <c r="Z17" s="47">
        <v>521</v>
      </c>
      <c r="AA17" s="52">
        <v>16.100123609394313</v>
      </c>
      <c r="AB17" s="52">
        <v>16.100123609394313</v>
      </c>
      <c r="AC17" s="53">
        <v>16.100123609394313</v>
      </c>
      <c r="AD17" s="41"/>
    </row>
    <row r="18" spans="1:30" ht="15" thickBot="1" x14ac:dyDescent="0.35">
      <c r="A18" s="173"/>
      <c r="B18" s="3" t="s">
        <v>4</v>
      </c>
      <c r="C18" s="4">
        <v>1058</v>
      </c>
      <c r="D18" s="5">
        <v>1082</v>
      </c>
      <c r="E18" s="4">
        <v>1018</v>
      </c>
      <c r="F18" s="4">
        <v>1014</v>
      </c>
      <c r="G18" s="10">
        <v>920</v>
      </c>
      <c r="H18" s="10">
        <v>880</v>
      </c>
      <c r="I18" s="10">
        <v>764</v>
      </c>
      <c r="J18" s="10">
        <v>716</v>
      </c>
      <c r="K18" s="10">
        <v>639</v>
      </c>
      <c r="L18" s="10">
        <v>632</v>
      </c>
      <c r="M18" s="10">
        <v>550</v>
      </c>
      <c r="N18" s="10">
        <v>560</v>
      </c>
      <c r="O18" s="73">
        <v>501</v>
      </c>
      <c r="P18" s="12">
        <v>511</v>
      </c>
      <c r="Q18" s="73">
        <v>521</v>
      </c>
      <c r="R18" s="11">
        <f>'2016 e 2017 da spss'!C9</f>
        <v>452</v>
      </c>
      <c r="S18" s="73">
        <f>'2016 e 2017 da spss'!C24</f>
        <v>496</v>
      </c>
      <c r="T18" s="73">
        <f>'2018 da spss'!C24</f>
        <v>488</v>
      </c>
      <c r="U18" s="6">
        <f t="shared" si="0"/>
        <v>12802</v>
      </c>
      <c r="X18" s="170"/>
      <c r="Y18" s="44" t="s">
        <v>2</v>
      </c>
      <c r="Z18" s="48">
        <v>468</v>
      </c>
      <c r="AA18" s="54">
        <v>14.46229913473424</v>
      </c>
      <c r="AB18" s="54">
        <v>14.46229913473424</v>
      </c>
      <c r="AC18" s="55">
        <v>30.562422744128554</v>
      </c>
      <c r="AD18" s="41"/>
    </row>
    <row r="19" spans="1:30" ht="15" thickBot="1" x14ac:dyDescent="0.35">
      <c r="A19" s="178" t="s">
        <v>11</v>
      </c>
      <c r="B19" s="103" t="s">
        <v>3</v>
      </c>
      <c r="C19" s="13">
        <v>263100</v>
      </c>
      <c r="D19" s="14">
        <v>265402</v>
      </c>
      <c r="E19" s="13">
        <v>252271</v>
      </c>
      <c r="F19" s="13">
        <v>243490</v>
      </c>
      <c r="G19" s="13">
        <v>240011</v>
      </c>
      <c r="H19" s="13">
        <v>238124</v>
      </c>
      <c r="I19" s="13">
        <v>230871</v>
      </c>
      <c r="J19" s="13">
        <v>218963</v>
      </c>
      <c r="K19" s="13">
        <v>215405</v>
      </c>
      <c r="L19" s="13">
        <v>212997</v>
      </c>
      <c r="M19" s="13">
        <v>205638</v>
      </c>
      <c r="N19" s="13">
        <v>188228</v>
      </c>
      <c r="O19" s="8">
        <v>181660</v>
      </c>
      <c r="P19" s="75">
        <v>177031</v>
      </c>
      <c r="Q19" s="75">
        <f t="shared" ref="Q19:S20" si="1">SUM(Q5+Q7+Q9+Q11+Q13+Q15+Q17)</f>
        <v>174539</v>
      </c>
      <c r="R19" s="75">
        <f t="shared" si="1"/>
        <v>175791</v>
      </c>
      <c r="S19" s="75">
        <f t="shared" si="1"/>
        <v>174933</v>
      </c>
      <c r="T19" s="15">
        <f t="shared" ref="T19" si="2">SUM(T5+T7+T9+T11+T13+T15+T17)</f>
        <v>172553</v>
      </c>
      <c r="U19" s="16">
        <f t="shared" si="0"/>
        <v>3831007</v>
      </c>
      <c r="X19" s="170"/>
      <c r="Y19" s="44" t="s">
        <v>5</v>
      </c>
      <c r="Z19" s="48">
        <v>405</v>
      </c>
      <c r="AA19" s="54">
        <v>12.515451174289247</v>
      </c>
      <c r="AB19" s="54">
        <v>12.515451174289247</v>
      </c>
      <c r="AC19" s="55">
        <v>43.077873918417801</v>
      </c>
      <c r="AD19" s="41"/>
    </row>
    <row r="20" spans="1:30" ht="15" thickBot="1" x14ac:dyDescent="0.35">
      <c r="A20" s="179"/>
      <c r="B20" s="103" t="s">
        <v>4</v>
      </c>
      <c r="C20" s="14">
        <v>6455</v>
      </c>
      <c r="D20" s="13">
        <v>6332</v>
      </c>
      <c r="E20" s="13">
        <v>5929</v>
      </c>
      <c r="F20" s="13">
        <v>5548</v>
      </c>
      <c r="G20" s="13">
        <v>5271</v>
      </c>
      <c r="H20" s="13">
        <v>5178</v>
      </c>
      <c r="I20" s="13">
        <v>4718</v>
      </c>
      <c r="J20" s="13">
        <v>4364</v>
      </c>
      <c r="K20" s="13">
        <v>3973</v>
      </c>
      <c r="L20" s="13">
        <v>3871</v>
      </c>
      <c r="M20" s="13">
        <v>3616</v>
      </c>
      <c r="N20" s="13">
        <v>3515</v>
      </c>
      <c r="O20" s="75">
        <v>3161</v>
      </c>
      <c r="P20" s="8">
        <v>3175</v>
      </c>
      <c r="Q20" s="75">
        <f t="shared" si="1"/>
        <v>3236</v>
      </c>
      <c r="R20" s="75">
        <f t="shared" si="1"/>
        <v>3105</v>
      </c>
      <c r="S20" s="75">
        <f t="shared" si="1"/>
        <v>3178</v>
      </c>
      <c r="T20" s="15">
        <f t="shared" ref="T20" si="3">SUM(T6+T8+T10+T12+T14+T16+T18)</f>
        <v>3086</v>
      </c>
      <c r="U20" s="16">
        <f t="shared" si="0"/>
        <v>77711</v>
      </c>
      <c r="X20" s="170"/>
      <c r="Y20" s="44" t="s">
        <v>6</v>
      </c>
      <c r="Z20" s="48">
        <v>411</v>
      </c>
      <c r="AA20" s="54">
        <v>12.700865265760198</v>
      </c>
      <c r="AB20" s="54">
        <v>12.700865265760198</v>
      </c>
      <c r="AC20" s="55">
        <v>55.778739184178001</v>
      </c>
      <c r="AD20" s="41"/>
    </row>
    <row r="21" spans="1:30" x14ac:dyDescent="0.3">
      <c r="A21" s="181" t="s">
        <v>100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X21" s="170"/>
      <c r="Y21" s="44" t="s">
        <v>7</v>
      </c>
      <c r="Z21" s="48">
        <v>436</v>
      </c>
      <c r="AA21" s="54">
        <v>13.473423980222497</v>
      </c>
      <c r="AB21" s="54">
        <v>13.473423980222497</v>
      </c>
      <c r="AC21" s="55">
        <v>69.2521631644005</v>
      </c>
      <c r="AD21" s="41"/>
    </row>
    <row r="22" spans="1:30" x14ac:dyDescent="0.3">
      <c r="A22" s="17"/>
      <c r="X22" s="170"/>
      <c r="Y22" s="44" t="s">
        <v>8</v>
      </c>
      <c r="Z22" s="48">
        <v>433</v>
      </c>
      <c r="AA22" s="54">
        <v>13.380716934487021</v>
      </c>
      <c r="AB22" s="54">
        <v>13.380716934487021</v>
      </c>
      <c r="AC22" s="55">
        <v>82.632880098887512</v>
      </c>
      <c r="AD22" s="41"/>
    </row>
    <row r="23" spans="1:30" ht="16.2" thickBot="1" x14ac:dyDescent="0.35">
      <c r="A23" s="31" t="s">
        <v>12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X23" s="170"/>
      <c r="Y23" s="44" t="s">
        <v>9</v>
      </c>
      <c r="Z23" s="48">
        <v>562</v>
      </c>
      <c r="AA23" s="54">
        <v>17.367119901112485</v>
      </c>
      <c r="AB23" s="54">
        <v>17.367119901112485</v>
      </c>
      <c r="AC23" s="55">
        <v>100</v>
      </c>
      <c r="AD23" s="41"/>
    </row>
    <row r="24" spans="1:30" ht="15" thickBot="1" x14ac:dyDescent="0.35">
      <c r="A24" s="176" t="s">
        <v>1</v>
      </c>
      <c r="B24" s="177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>
        <v>2017</v>
      </c>
      <c r="T24" s="2">
        <v>2018</v>
      </c>
      <c r="U24" s="2" t="s">
        <v>11</v>
      </c>
      <c r="X24" s="171"/>
      <c r="Y24" s="45" t="s">
        <v>11</v>
      </c>
      <c r="Z24" s="49">
        <v>3236</v>
      </c>
      <c r="AA24" s="56">
        <v>100</v>
      </c>
      <c r="AB24" s="56">
        <v>100</v>
      </c>
      <c r="AC24" s="57"/>
      <c r="AD24" s="41"/>
    </row>
    <row r="25" spans="1:30" ht="15" thickBot="1" x14ac:dyDescent="0.35">
      <c r="A25" s="172" t="s">
        <v>2</v>
      </c>
      <c r="B25" s="3" t="s">
        <v>3</v>
      </c>
      <c r="C25" s="38">
        <f>C5/U5*100</f>
        <v>6.836004363520261</v>
      </c>
      <c r="D25" s="38">
        <f>D5/U5*100</f>
        <v>6.8670456661907009</v>
      </c>
      <c r="E25" s="38">
        <f>E5/U5*100</f>
        <v>6.4601385328993466</v>
      </c>
      <c r="F25" s="38">
        <f>F5/U5*100</f>
        <v>6.2802763562832027</v>
      </c>
      <c r="G25" s="38">
        <f>G5/U5*100</f>
        <v>6.205954608746552</v>
      </c>
      <c r="H25" s="38">
        <f>H5/U5*100</f>
        <v>6.1069771979459526</v>
      </c>
      <c r="I25" s="38">
        <f>I5/U5*100</f>
        <v>6.0963344656018021</v>
      </c>
      <c r="J25" s="38">
        <f>J5/U5*100</f>
        <v>5.6103163552189299</v>
      </c>
      <c r="K25" s="38">
        <f>K5/U5*100</f>
        <v>5.6896047111828514</v>
      </c>
      <c r="L25" s="38">
        <f>L5/U5*100</f>
        <v>5.6207817086906777</v>
      </c>
      <c r="M25" s="38">
        <f>M5/U5*100</f>
        <v>5.3992354970599452</v>
      </c>
      <c r="N25" s="38">
        <f>N5/U5*100</f>
        <v>5.0207089833529928</v>
      </c>
      <c r="O25" s="38">
        <f>O5/U5*100</f>
        <v>4.8176101744521205</v>
      </c>
      <c r="P25" s="38">
        <f>P5/U5*100</f>
        <v>4.6682571638892094</v>
      </c>
      <c r="Q25" s="38">
        <f>Q5/U5*100</f>
        <v>4.5928711431181437</v>
      </c>
      <c r="R25" s="38">
        <f>R5/U5*100</f>
        <v>4.5818736530291879</v>
      </c>
      <c r="S25" s="38">
        <f t="shared" ref="S25:S40" si="4">S5/U5*100</f>
        <v>4.6125601979548216</v>
      </c>
      <c r="T25" s="38">
        <f>T5/U5*100</f>
        <v>4.5334492208633028</v>
      </c>
      <c r="U25" s="96">
        <f>SUM(C25:T25)</f>
        <v>99.999999999999986</v>
      </c>
      <c r="V25" s="148">
        <f>SUM(C25:T25)</f>
        <v>99.999999999999986</v>
      </c>
    </row>
    <row r="26" spans="1:30" ht="15" thickBot="1" x14ac:dyDescent="0.35">
      <c r="A26" s="173"/>
      <c r="B26" s="3" t="s">
        <v>4</v>
      </c>
      <c r="C26" s="38">
        <f t="shared" ref="C26:C40" si="5">C6/U6*100</f>
        <v>8.3812260536398462</v>
      </c>
      <c r="D26" s="38">
        <f t="shared" ref="D26:D40" si="6">D6/U6*100</f>
        <v>7.950191570881227</v>
      </c>
      <c r="E26" s="38">
        <f t="shared" ref="E26:E40" si="7">E6/U6*100</f>
        <v>6.9252873563218396</v>
      </c>
      <c r="F26" s="38">
        <f t="shared" ref="F26:F40" si="8">F6/U6*100</f>
        <v>6.695402298850575</v>
      </c>
      <c r="G26" s="38">
        <f t="shared" ref="G26:G40" si="9">G6/U6*100</f>
        <v>6.9827586206896548</v>
      </c>
      <c r="H26" s="38">
        <f t="shared" ref="H26:H40" si="10">H6/U6*100</f>
        <v>6.9157088122605366</v>
      </c>
      <c r="I26" s="38">
        <f t="shared" ref="I26:I40" si="11">I6/U6*100</f>
        <v>6.3026819923371642</v>
      </c>
      <c r="J26" s="38">
        <f t="shared" ref="J26:J40" si="12">J6/U6*100</f>
        <v>5.0766283524904212</v>
      </c>
      <c r="K26" s="38">
        <f t="shared" ref="K26:K40" si="13">K6/U6*100</f>
        <v>5.1915708812260535</v>
      </c>
      <c r="L26" s="38">
        <f t="shared" ref="L26:L40" si="14">L6/U6*100</f>
        <v>5.0287356321839081</v>
      </c>
      <c r="M26" s="38">
        <f t="shared" ref="M26:M40" si="15">M6/U6*100</f>
        <v>4.7318007662835244</v>
      </c>
      <c r="N26" s="38">
        <f t="shared" ref="N26:N40" si="16">N6/U6*100</f>
        <v>4.6455938697318011</v>
      </c>
      <c r="O26" s="38">
        <f t="shared" ref="O26:O40" si="17">O6/U6*100</f>
        <v>4.0325670498084287</v>
      </c>
      <c r="P26" s="38">
        <f t="shared" ref="P26:P40" si="18">P6/U6*100</f>
        <v>4.0517241379310338</v>
      </c>
      <c r="Q26" s="38">
        <f>Q6/U6*100</f>
        <v>4.4827586206896548</v>
      </c>
      <c r="R26" s="38">
        <f t="shared" ref="R26:R40" si="19">R6/U6*100</f>
        <v>4.185823754789272</v>
      </c>
      <c r="S26" s="38">
        <f t="shared" si="4"/>
        <v>4.4636015325670497</v>
      </c>
      <c r="T26" s="38">
        <f t="shared" ref="T26:T40" si="20">T6/U6*100</f>
        <v>3.9559386973180075</v>
      </c>
      <c r="U26" s="96">
        <f t="shared" ref="U26:U40" si="21">SUM(C26:T26)</f>
        <v>100</v>
      </c>
      <c r="V26" s="148">
        <f t="shared" ref="V26:V40" si="22">SUM(C26:T26)</f>
        <v>100</v>
      </c>
    </row>
    <row r="27" spans="1:30" ht="15" thickBot="1" x14ac:dyDescent="0.35">
      <c r="A27" s="172" t="s">
        <v>5</v>
      </c>
      <c r="B27" s="3" t="s">
        <v>3</v>
      </c>
      <c r="C27" s="38">
        <f t="shared" si="5"/>
        <v>6.6646878610878479</v>
      </c>
      <c r="D27" s="38">
        <f t="shared" si="6"/>
        <v>6.7680451167671976</v>
      </c>
      <c r="E27" s="38">
        <f t="shared" si="7"/>
        <v>6.5763483263191747</v>
      </c>
      <c r="F27" s="38">
        <f t="shared" si="8"/>
        <v>6.1897745221714571</v>
      </c>
      <c r="G27" s="38">
        <f t="shared" si="9"/>
        <v>6.1077954339061264</v>
      </c>
      <c r="H27" s="38">
        <f t="shared" si="10"/>
        <v>6.1454280757175823</v>
      </c>
      <c r="I27" s="38">
        <f t="shared" si="11"/>
        <v>5.9823532945346098</v>
      </c>
      <c r="J27" s="38">
        <f t="shared" si="12"/>
        <v>5.913095099275969</v>
      </c>
      <c r="K27" s="38">
        <f t="shared" si="13"/>
        <v>5.5327050625620586</v>
      </c>
      <c r="L27" s="38">
        <f t="shared" si="14"/>
        <v>5.6180410531485983</v>
      </c>
      <c r="M27" s="38">
        <f t="shared" si="15"/>
        <v>5.4948957416810664</v>
      </c>
      <c r="N27" s="38">
        <f t="shared" si="16"/>
        <v>4.9238689889363565</v>
      </c>
      <c r="O27" s="38">
        <f t="shared" si="17"/>
        <v>4.9258124587012677</v>
      </c>
      <c r="P27" s="38">
        <f t="shared" si="18"/>
        <v>4.7740451379686855</v>
      </c>
      <c r="Q27" s="38">
        <f t="shared" ref="Q27:Q38" si="23">Q7/U7*100</f>
        <v>4.5726309986961082</v>
      </c>
      <c r="R27" s="38">
        <f t="shared" si="19"/>
        <v>4.6855289241304741</v>
      </c>
      <c r="S27" s="38">
        <f t="shared" si="4"/>
        <v>4.5867653242590967</v>
      </c>
      <c r="T27" s="38">
        <f t="shared" si="20"/>
        <v>4.538178580136325</v>
      </c>
      <c r="U27" s="96">
        <f t="shared" si="21"/>
        <v>100.00000000000003</v>
      </c>
      <c r="V27" s="148">
        <f t="shared" si="22"/>
        <v>100.00000000000003</v>
      </c>
    </row>
    <row r="28" spans="1:30" ht="15" thickBot="1" x14ac:dyDescent="0.35">
      <c r="A28" s="173"/>
      <c r="B28" s="3" t="s">
        <v>4</v>
      </c>
      <c r="C28" s="38">
        <f t="shared" si="5"/>
        <v>8.1422365895545017</v>
      </c>
      <c r="D28" s="38">
        <f t="shared" si="6"/>
        <v>8.0715223759975743</v>
      </c>
      <c r="E28" s="38">
        <f t="shared" si="7"/>
        <v>7.7381553692292142</v>
      </c>
      <c r="F28" s="38">
        <f t="shared" si="8"/>
        <v>6.9400949590867764</v>
      </c>
      <c r="G28" s="38">
        <f t="shared" si="9"/>
        <v>6.5764218607940199</v>
      </c>
      <c r="H28" s="38">
        <f t="shared" si="10"/>
        <v>6.6976462268916057</v>
      </c>
      <c r="I28" s="38">
        <f t="shared" si="11"/>
        <v>5.4854025659157495</v>
      </c>
      <c r="J28" s="38">
        <f t="shared" si="12"/>
        <v>5.9601979997979591</v>
      </c>
      <c r="K28" s="38">
        <f t="shared" si="13"/>
        <v>4.8994847964440851</v>
      </c>
      <c r="L28" s="38">
        <f t="shared" si="14"/>
        <v>4.8691787049196886</v>
      </c>
      <c r="M28" s="38">
        <f t="shared" si="15"/>
        <v>5.0813213455904638</v>
      </c>
      <c r="N28" s="38">
        <f t="shared" si="16"/>
        <v>4.40448530154561</v>
      </c>
      <c r="O28" s="38">
        <f t="shared" si="17"/>
        <v>4.3337710879886862</v>
      </c>
      <c r="P28" s="38">
        <f t="shared" si="18"/>
        <v>4.3236690574805534</v>
      </c>
      <c r="Q28" s="38">
        <f t="shared" si="23"/>
        <v>4.0913223557935146</v>
      </c>
      <c r="R28" s="38">
        <f t="shared" si="19"/>
        <v>4.0812203252853827</v>
      </c>
      <c r="S28" s="38">
        <f t="shared" si="4"/>
        <v>4.1014243863016473</v>
      </c>
      <c r="T28" s="38">
        <f t="shared" si="20"/>
        <v>4.2024446913829676</v>
      </c>
      <c r="U28" s="96">
        <f t="shared" si="21"/>
        <v>99.999999999999986</v>
      </c>
      <c r="V28" s="148">
        <f t="shared" si="22"/>
        <v>99.999999999999986</v>
      </c>
    </row>
    <row r="29" spans="1:30" ht="15" thickBot="1" x14ac:dyDescent="0.35">
      <c r="A29" s="172" t="s">
        <v>6</v>
      </c>
      <c r="B29" s="3" t="s">
        <v>3</v>
      </c>
      <c r="C29" s="38">
        <f t="shared" si="5"/>
        <v>6.6307174181327158</v>
      </c>
      <c r="D29" s="38">
        <f t="shared" si="6"/>
        <v>6.6854687222172346</v>
      </c>
      <c r="E29" s="38">
        <f t="shared" si="7"/>
        <v>6.56857204725865</v>
      </c>
      <c r="F29" s="38">
        <f t="shared" si="8"/>
        <v>6.1846087218299264</v>
      </c>
      <c r="G29" s="38">
        <f t="shared" si="9"/>
        <v>6.1458778957894307</v>
      </c>
      <c r="H29" s="38">
        <f t="shared" si="10"/>
        <v>6.1163016286312351</v>
      </c>
      <c r="I29" s="38">
        <f t="shared" si="11"/>
        <v>6.0217632032505728</v>
      </c>
      <c r="J29" s="38">
        <f t="shared" si="12"/>
        <v>5.834446844581997</v>
      </c>
      <c r="K29" s="38">
        <f t="shared" si="13"/>
        <v>5.749062978083634</v>
      </c>
      <c r="L29" s="38">
        <f t="shared" si="14"/>
        <v>5.5390362714185866</v>
      </c>
      <c r="M29" s="38">
        <f t="shared" si="15"/>
        <v>5.5006575437966418</v>
      </c>
      <c r="N29" s="38">
        <f t="shared" si="16"/>
        <v>4.9256808263045686</v>
      </c>
      <c r="O29" s="38">
        <f t="shared" si="17"/>
        <v>4.7543849456800169</v>
      </c>
      <c r="P29" s="38">
        <f t="shared" si="18"/>
        <v>4.7721659158167888</v>
      </c>
      <c r="Q29" s="38">
        <f t="shared" si="23"/>
        <v>4.7031546257809982</v>
      </c>
      <c r="R29" s="38">
        <f t="shared" si="19"/>
        <v>4.6434739438367814</v>
      </c>
      <c r="S29" s="38">
        <f t="shared" si="4"/>
        <v>4.6656561442054283</v>
      </c>
      <c r="T29" s="38">
        <f t="shared" si="20"/>
        <v>4.5589703233847922</v>
      </c>
      <c r="U29" s="96">
        <f t="shared" si="21"/>
        <v>100</v>
      </c>
      <c r="V29" s="148">
        <f t="shared" si="22"/>
        <v>100</v>
      </c>
    </row>
    <row r="30" spans="1:30" ht="15" thickBot="1" x14ac:dyDescent="0.35">
      <c r="A30" s="173"/>
      <c r="B30" s="3" t="s">
        <v>4</v>
      </c>
      <c r="C30" s="38">
        <f t="shared" si="5"/>
        <v>8.0475857242827153</v>
      </c>
      <c r="D30" s="38">
        <f t="shared" si="6"/>
        <v>7.8576427071878436</v>
      </c>
      <c r="E30" s="38">
        <f t="shared" si="7"/>
        <v>7.5177446765970215</v>
      </c>
      <c r="F30" s="38">
        <f t="shared" si="8"/>
        <v>6.5880235929221236</v>
      </c>
      <c r="G30" s="38">
        <f t="shared" si="9"/>
        <v>6.5480355893232032</v>
      </c>
      <c r="H30" s="38">
        <f t="shared" si="10"/>
        <v>6.1881435569329204</v>
      </c>
      <c r="I30" s="38">
        <f t="shared" si="11"/>
        <v>5.978206538038588</v>
      </c>
      <c r="J30" s="38">
        <f t="shared" si="12"/>
        <v>5.5683295011496554</v>
      </c>
      <c r="K30" s="38">
        <f t="shared" si="13"/>
        <v>5.5283414975507341</v>
      </c>
      <c r="L30" s="38">
        <f t="shared" si="14"/>
        <v>5.1384584624612613</v>
      </c>
      <c r="M30" s="38">
        <f t="shared" si="15"/>
        <v>4.9285214435669298</v>
      </c>
      <c r="N30" s="38">
        <f t="shared" si="16"/>
        <v>4.4086773967809654</v>
      </c>
      <c r="O30" s="38">
        <f t="shared" si="17"/>
        <v>4.0087973607917622</v>
      </c>
      <c r="P30" s="38">
        <f t="shared" si="18"/>
        <v>4.4786564030790759</v>
      </c>
      <c r="Q30" s="38">
        <f t="shared" si="23"/>
        <v>4.1087673697890637</v>
      </c>
      <c r="R30" s="38">
        <f t="shared" si="19"/>
        <v>4.2787163850844747</v>
      </c>
      <c r="S30" s="38">
        <f t="shared" si="4"/>
        <v>4.2387283814855543</v>
      </c>
      <c r="T30" s="38">
        <f t="shared" si="20"/>
        <v>4.5886234129761077</v>
      </c>
      <c r="U30" s="96">
        <f t="shared" si="21"/>
        <v>100</v>
      </c>
      <c r="V30" s="148">
        <f t="shared" si="22"/>
        <v>100</v>
      </c>
    </row>
    <row r="31" spans="1:30" ht="15" thickBot="1" x14ac:dyDescent="0.35">
      <c r="A31" s="172" t="s">
        <v>7</v>
      </c>
      <c r="B31" s="3" t="s">
        <v>3</v>
      </c>
      <c r="C31" s="38">
        <f t="shared" si="5"/>
        <v>6.6373762397875433</v>
      </c>
      <c r="D31" s="38">
        <f t="shared" si="6"/>
        <v>6.7415769625489315</v>
      </c>
      <c r="E31" s="38">
        <f t="shared" si="7"/>
        <v>6.4693613160061751</v>
      </c>
      <c r="F31" s="38">
        <f t="shared" si="8"/>
        <v>6.3258230720680872</v>
      </c>
      <c r="G31" s="38">
        <f t="shared" si="9"/>
        <v>6.0758112708117338</v>
      </c>
      <c r="H31" s="38">
        <f t="shared" si="10"/>
        <v>6.3011715587973551</v>
      </c>
      <c r="I31" s="38">
        <f t="shared" si="11"/>
        <v>5.9460848676423534</v>
      </c>
      <c r="J31" s="38">
        <f t="shared" si="12"/>
        <v>5.6600573803308896</v>
      </c>
      <c r="K31" s="38">
        <f t="shared" si="13"/>
        <v>5.8418841448809644</v>
      </c>
      <c r="L31" s="38">
        <f t="shared" si="14"/>
        <v>5.6259648619777511</v>
      </c>
      <c r="M31" s="38">
        <f t="shared" si="15"/>
        <v>5.3186076965171436</v>
      </c>
      <c r="N31" s="38">
        <f t="shared" si="16"/>
        <v>4.9930678546015281</v>
      </c>
      <c r="O31" s="38">
        <f t="shared" si="17"/>
        <v>4.8276754322319411</v>
      </c>
      <c r="P31" s="38">
        <f t="shared" si="18"/>
        <v>4.6503943367956175</v>
      </c>
      <c r="Q31" s="38">
        <f t="shared" si="23"/>
        <v>4.6949768607958768</v>
      </c>
      <c r="R31" s="38">
        <f t="shared" si="19"/>
        <v>4.6456738342544144</v>
      </c>
      <c r="S31" s="38">
        <f t="shared" si="4"/>
        <v>4.6572128404662463</v>
      </c>
      <c r="T31" s="38">
        <f t="shared" si="20"/>
        <v>4.5872794694854475</v>
      </c>
      <c r="U31" s="96">
        <f t="shared" si="21"/>
        <v>100</v>
      </c>
      <c r="V31" s="148">
        <f t="shared" si="22"/>
        <v>100</v>
      </c>
    </row>
    <row r="32" spans="1:30" ht="15" thickBot="1" x14ac:dyDescent="0.35">
      <c r="A32" s="173"/>
      <c r="B32" s="3" t="s">
        <v>4</v>
      </c>
      <c r="C32" s="38">
        <f t="shared" si="5"/>
        <v>8.1967213114754092</v>
      </c>
      <c r="D32" s="38">
        <f t="shared" si="6"/>
        <v>8.3884574825040747</v>
      </c>
      <c r="E32" s="38">
        <f t="shared" si="7"/>
        <v>7.9762247147924459</v>
      </c>
      <c r="F32" s="38">
        <f t="shared" si="8"/>
        <v>6.9887834339948229</v>
      </c>
      <c r="G32" s="38">
        <f t="shared" si="9"/>
        <v>6.4039881123573963</v>
      </c>
      <c r="H32" s="38">
        <f t="shared" si="10"/>
        <v>6.2889464097401984</v>
      </c>
      <c r="I32" s="38">
        <f t="shared" si="11"/>
        <v>6.1163838558143997</v>
      </c>
      <c r="J32" s="38">
        <f t="shared" si="12"/>
        <v>5.7041510881027708</v>
      </c>
      <c r="K32" s="38">
        <f t="shared" si="13"/>
        <v>5.2439842776339756</v>
      </c>
      <c r="L32" s="38">
        <f t="shared" si="14"/>
        <v>4.620841721790816</v>
      </c>
      <c r="M32" s="38">
        <f t="shared" si="15"/>
        <v>4.5441472533793501</v>
      </c>
      <c r="N32" s="38">
        <f t="shared" si="16"/>
        <v>4.640015338893682</v>
      </c>
      <c r="O32" s="38">
        <f t="shared" si="17"/>
        <v>4.227782571182054</v>
      </c>
      <c r="P32" s="38">
        <f t="shared" si="18"/>
        <v>4.1223276771162878</v>
      </c>
      <c r="Q32" s="38">
        <f t="shared" si="23"/>
        <v>4.1798485284248867</v>
      </c>
      <c r="R32" s="38">
        <f t="shared" si="19"/>
        <v>3.8443102291247242</v>
      </c>
      <c r="S32" s="38">
        <f t="shared" si="4"/>
        <v>4.3524110823506854</v>
      </c>
      <c r="T32" s="38">
        <f t="shared" si="20"/>
        <v>4.1606749113220207</v>
      </c>
      <c r="U32" s="96">
        <f t="shared" si="21"/>
        <v>100</v>
      </c>
      <c r="V32" s="148">
        <f t="shared" si="22"/>
        <v>100</v>
      </c>
    </row>
    <row r="33" spans="1:24" ht="15" thickBot="1" x14ac:dyDescent="0.35">
      <c r="A33" s="172" t="s">
        <v>8</v>
      </c>
      <c r="B33" s="3" t="s">
        <v>3</v>
      </c>
      <c r="C33" s="38">
        <f t="shared" si="5"/>
        <v>6.7753775697472758</v>
      </c>
      <c r="D33" s="38">
        <f t="shared" si="6"/>
        <v>6.8950886468102297</v>
      </c>
      <c r="E33" s="38">
        <f t="shared" si="7"/>
        <v>6.4054686579226514</v>
      </c>
      <c r="F33" s="38">
        <f t="shared" si="8"/>
        <v>6.3332379236610379</v>
      </c>
      <c r="G33" s="38">
        <f t="shared" si="9"/>
        <v>6.2517468388530633</v>
      </c>
      <c r="H33" s="38">
        <f t="shared" si="10"/>
        <v>6.1579647433199201</v>
      </c>
      <c r="I33" s="38">
        <f t="shared" si="11"/>
        <v>6.1000454599026828</v>
      </c>
      <c r="J33" s="38">
        <f t="shared" si="12"/>
        <v>5.7101005168959311</v>
      </c>
      <c r="K33" s="38">
        <f t="shared" si="13"/>
        <v>5.6149714612833161</v>
      </c>
      <c r="L33" s="38">
        <f t="shared" si="14"/>
        <v>5.6966309161012241</v>
      </c>
      <c r="M33" s="38">
        <f t="shared" si="15"/>
        <v>5.4082130890845725</v>
      </c>
      <c r="N33" s="38">
        <f t="shared" si="16"/>
        <v>4.9923391645480102</v>
      </c>
      <c r="O33" s="38">
        <f t="shared" si="17"/>
        <v>4.7349014193591836</v>
      </c>
      <c r="P33" s="38">
        <f t="shared" si="18"/>
        <v>4.5798326402101255</v>
      </c>
      <c r="Q33" s="38">
        <f t="shared" si="23"/>
        <v>4.5291532672200425</v>
      </c>
      <c r="R33" s="38">
        <f t="shared" si="19"/>
        <v>4.7037529675214254</v>
      </c>
      <c r="S33" s="38">
        <f t="shared" si="4"/>
        <v>4.555587358779654</v>
      </c>
      <c r="T33" s="38">
        <f t="shared" si="20"/>
        <v>4.555587358779654</v>
      </c>
      <c r="U33" s="96">
        <f t="shared" si="21"/>
        <v>100.00000000000003</v>
      </c>
      <c r="V33" s="148">
        <f t="shared" si="22"/>
        <v>100.00000000000003</v>
      </c>
    </row>
    <row r="34" spans="1:24" ht="15" thickBot="1" x14ac:dyDescent="0.35">
      <c r="A34" s="173"/>
      <c r="B34" s="3" t="s">
        <v>4</v>
      </c>
      <c r="C34" s="38">
        <f t="shared" si="5"/>
        <v>8.4662799129804203</v>
      </c>
      <c r="D34" s="38">
        <f t="shared" si="6"/>
        <v>8.076504713560551</v>
      </c>
      <c r="E34" s="38">
        <f t="shared" si="7"/>
        <v>7.432922407541696</v>
      </c>
      <c r="F34" s="38">
        <f t="shared" si="8"/>
        <v>7.0612762871646124</v>
      </c>
      <c r="G34" s="38">
        <f t="shared" si="9"/>
        <v>6.6896301667875271</v>
      </c>
      <c r="H34" s="38">
        <f t="shared" si="10"/>
        <v>6.7077592458303119</v>
      </c>
      <c r="I34" s="38">
        <f t="shared" si="11"/>
        <v>6.2273386511965194</v>
      </c>
      <c r="J34" s="38">
        <f t="shared" si="12"/>
        <v>5.6925308194343733</v>
      </c>
      <c r="K34" s="38">
        <f t="shared" si="13"/>
        <v>5.1214648295866567</v>
      </c>
      <c r="L34" s="38">
        <f t="shared" si="14"/>
        <v>5.2121102248005799</v>
      </c>
      <c r="M34" s="38">
        <f t="shared" si="15"/>
        <v>4.5685279187817258</v>
      </c>
      <c r="N34" s="38">
        <f t="shared" si="16"/>
        <v>4.7951414068165343</v>
      </c>
      <c r="O34" s="38">
        <f t="shared" si="17"/>
        <v>4.2693981145757798</v>
      </c>
      <c r="P34" s="38">
        <f t="shared" si="18"/>
        <v>3.8614938361131252</v>
      </c>
      <c r="Q34" s="38">
        <f t="shared" si="23"/>
        <v>3.9249456127628717</v>
      </c>
      <c r="R34" s="38">
        <f t="shared" si="19"/>
        <v>4.2240754169688177</v>
      </c>
      <c r="S34" s="38">
        <f t="shared" si="4"/>
        <v>3.8433647570703409</v>
      </c>
      <c r="T34" s="38">
        <f t="shared" si="20"/>
        <v>3.825235678027556</v>
      </c>
      <c r="U34" s="96">
        <f t="shared" si="21"/>
        <v>100</v>
      </c>
      <c r="V34" s="148">
        <f t="shared" si="22"/>
        <v>100</v>
      </c>
    </row>
    <row r="35" spans="1:24" ht="15" thickBot="1" x14ac:dyDescent="0.35">
      <c r="A35" s="172" t="s">
        <v>9</v>
      </c>
      <c r="B35" s="3" t="s">
        <v>3</v>
      </c>
      <c r="C35" s="38">
        <f t="shared" si="5"/>
        <v>7.1495356460488342</v>
      </c>
      <c r="D35" s="38">
        <f t="shared" si="6"/>
        <v>7.2694583337952849</v>
      </c>
      <c r="E35" s="38">
        <f t="shared" si="7"/>
        <v>6.7348877087560197</v>
      </c>
      <c r="F35" s="38">
        <f t="shared" si="8"/>
        <v>6.5528786988480778</v>
      </c>
      <c r="G35" s="38">
        <f t="shared" si="9"/>
        <v>6.5811501491180406</v>
      </c>
      <c r="H35" s="38">
        <f t="shared" si="10"/>
        <v>6.3159898148866747</v>
      </c>
      <c r="I35" s="38">
        <f t="shared" si="11"/>
        <v>6.0288405748897782</v>
      </c>
      <c r="J35" s="38">
        <f t="shared" si="12"/>
        <v>5.733745763901978</v>
      </c>
      <c r="K35" s="38">
        <f t="shared" si="13"/>
        <v>5.4550964370581436</v>
      </c>
      <c r="L35" s="38">
        <f t="shared" si="14"/>
        <v>5.4591616129139551</v>
      </c>
      <c r="M35" s="38">
        <f t="shared" si="15"/>
        <v>5.3078262026453205</v>
      </c>
      <c r="N35" s="38">
        <f t="shared" si="16"/>
        <v>4.8218529071550789</v>
      </c>
      <c r="O35" s="38">
        <f t="shared" si="17"/>
        <v>4.5725837149055222</v>
      </c>
      <c r="P35" s="38">
        <f t="shared" si="18"/>
        <v>4.4611609403121317</v>
      </c>
      <c r="Q35" s="38">
        <f t="shared" si="23"/>
        <v>4.3813356689616434</v>
      </c>
      <c r="R35" s="38">
        <f t="shared" si="19"/>
        <v>4.4849976532848466</v>
      </c>
      <c r="S35" s="38">
        <f t="shared" si="4"/>
        <v>4.3456729898629298</v>
      </c>
      <c r="T35" s="38">
        <f t="shared" si="20"/>
        <v>4.3438251826557428</v>
      </c>
      <c r="U35" s="96">
        <f t="shared" si="21"/>
        <v>100</v>
      </c>
      <c r="V35" s="148">
        <f t="shared" si="22"/>
        <v>100</v>
      </c>
    </row>
    <row r="36" spans="1:24" ht="15" thickBot="1" x14ac:dyDescent="0.35">
      <c r="A36" s="173"/>
      <c r="B36" s="3" t="s">
        <v>4</v>
      </c>
      <c r="C36" s="38">
        <f t="shared" si="5"/>
        <v>8.562271062271062</v>
      </c>
      <c r="D36" s="38">
        <f t="shared" si="6"/>
        <v>8.1578144078144081</v>
      </c>
      <c r="E36" s="38">
        <f t="shared" si="7"/>
        <v>7.7686202686202686</v>
      </c>
      <c r="F36" s="38">
        <f t="shared" si="8"/>
        <v>7.4862637362637363</v>
      </c>
      <c r="G36" s="38">
        <f t="shared" si="9"/>
        <v>6.9444444444444446</v>
      </c>
      <c r="H36" s="38">
        <f t="shared" si="10"/>
        <v>6.8528693528693534</v>
      </c>
      <c r="I36" s="38">
        <f t="shared" si="11"/>
        <v>6.3339438339438336</v>
      </c>
      <c r="J36" s="38">
        <f t="shared" si="12"/>
        <v>5.7081807081807083</v>
      </c>
      <c r="K36" s="38">
        <f t="shared" si="13"/>
        <v>4.8992673992673996</v>
      </c>
      <c r="L36" s="38">
        <f t="shared" si="14"/>
        <v>5.0442612942612941</v>
      </c>
      <c r="M36" s="38">
        <f t="shared" si="15"/>
        <v>4.5634920634920633</v>
      </c>
      <c r="N36" s="38">
        <f t="shared" si="16"/>
        <v>4.4261294261294264</v>
      </c>
      <c r="O36" s="38">
        <f t="shared" si="17"/>
        <v>3.7927350427350426</v>
      </c>
      <c r="P36" s="38">
        <f t="shared" si="18"/>
        <v>3.8843101343101343</v>
      </c>
      <c r="Q36" s="38">
        <f t="shared" si="23"/>
        <v>4.2887667887667886</v>
      </c>
      <c r="R36" s="38">
        <f t="shared" si="19"/>
        <v>3.9453601953601951</v>
      </c>
      <c r="S36" s="38">
        <f t="shared" si="4"/>
        <v>3.8766788766788767</v>
      </c>
      <c r="T36" s="38">
        <f t="shared" si="20"/>
        <v>3.4645909645909647</v>
      </c>
      <c r="U36" s="96">
        <f t="shared" si="21"/>
        <v>100.00000000000001</v>
      </c>
      <c r="V36" s="148">
        <f t="shared" si="22"/>
        <v>100.00000000000001</v>
      </c>
    </row>
    <row r="37" spans="1:24" ht="15" thickBot="1" x14ac:dyDescent="0.35">
      <c r="A37" s="172" t="s">
        <v>10</v>
      </c>
      <c r="B37" s="3" t="s">
        <v>3</v>
      </c>
      <c r="C37" s="38">
        <f t="shared" si="5"/>
        <v>7.5745771303058183</v>
      </c>
      <c r="D37" s="38">
        <f t="shared" si="6"/>
        <v>7.4044436517919161</v>
      </c>
      <c r="E37" s="38">
        <f t="shared" si="7"/>
        <v>6.9984699720277099</v>
      </c>
      <c r="F37" s="38">
        <f t="shared" si="8"/>
        <v>6.72555240580472</v>
      </c>
      <c r="G37" s="38">
        <f t="shared" si="9"/>
        <v>6.5812322826515475</v>
      </c>
      <c r="H37" s="38">
        <f t="shared" si="10"/>
        <v>6.4237708149510953</v>
      </c>
      <c r="I37" s="38">
        <f t="shared" si="11"/>
        <v>6.0004317870351249</v>
      </c>
      <c r="J37" s="38">
        <f t="shared" si="12"/>
        <v>5.4928473538964084</v>
      </c>
      <c r="K37" s="38">
        <f t="shared" si="13"/>
        <v>5.4144686203465557</v>
      </c>
      <c r="L37" s="38">
        <f t="shared" si="14"/>
        <v>5.2778925038016036</v>
      </c>
      <c r="M37" s="38">
        <f t="shared" si="15"/>
        <v>5.0655189892428707</v>
      </c>
      <c r="N37" s="38">
        <f t="shared" si="16"/>
        <v>4.6393639589239113</v>
      </c>
      <c r="O37" s="38">
        <f t="shared" si="17"/>
        <v>4.4898811646985939</v>
      </c>
      <c r="P37" s="38">
        <f t="shared" si="18"/>
        <v>4.3746597330429724</v>
      </c>
      <c r="Q37" s="38">
        <f t="shared" si="23"/>
        <v>4.3612837216287756</v>
      </c>
      <c r="R37" s="38">
        <f t="shared" si="19"/>
        <v>4.2904143278202262</v>
      </c>
      <c r="S37" s="38">
        <f t="shared" si="4"/>
        <v>4.518041188728481</v>
      </c>
      <c r="T37" s="38">
        <f t="shared" si="20"/>
        <v>4.3671503933016691</v>
      </c>
      <c r="U37" s="96">
        <f t="shared" si="21"/>
        <v>100</v>
      </c>
      <c r="V37" s="148">
        <f t="shared" si="22"/>
        <v>100</v>
      </c>
    </row>
    <row r="38" spans="1:24" ht="15" thickBot="1" x14ac:dyDescent="0.35">
      <c r="A38" s="173"/>
      <c r="B38" s="3" t="s">
        <v>4</v>
      </c>
      <c r="C38" s="38">
        <f t="shared" si="5"/>
        <v>8.2643336978597084</v>
      </c>
      <c r="D38" s="38">
        <f t="shared" si="6"/>
        <v>8.4518044055616297</v>
      </c>
      <c r="E38" s="38">
        <f t="shared" si="7"/>
        <v>7.9518825183565065</v>
      </c>
      <c r="F38" s="38">
        <f t="shared" si="8"/>
        <v>7.9206374004061875</v>
      </c>
      <c r="G38" s="38">
        <f t="shared" si="9"/>
        <v>7.1863771285736604</v>
      </c>
      <c r="H38" s="38">
        <f t="shared" si="10"/>
        <v>6.8739259490704567</v>
      </c>
      <c r="I38" s="38">
        <f t="shared" si="11"/>
        <v>5.9678175285111701</v>
      </c>
      <c r="J38" s="38">
        <f t="shared" si="12"/>
        <v>5.5928761131073275</v>
      </c>
      <c r="K38" s="38">
        <f t="shared" si="13"/>
        <v>4.9914075925636618</v>
      </c>
      <c r="L38" s="38">
        <f t="shared" si="14"/>
        <v>4.936728636150602</v>
      </c>
      <c r="M38" s="38">
        <f t="shared" si="15"/>
        <v>4.2962037181690356</v>
      </c>
      <c r="N38" s="38">
        <f t="shared" si="16"/>
        <v>4.3743165130448372</v>
      </c>
      <c r="O38" s="38">
        <f t="shared" si="17"/>
        <v>3.913451023277613</v>
      </c>
      <c r="P38" s="38">
        <f t="shared" si="18"/>
        <v>3.9915638181534137</v>
      </c>
      <c r="Q38" s="38">
        <f t="shared" si="23"/>
        <v>4.0696766130292144</v>
      </c>
      <c r="R38" s="38">
        <f t="shared" si="19"/>
        <v>3.5306983283861899</v>
      </c>
      <c r="S38" s="38">
        <f t="shared" si="4"/>
        <v>3.8743946258397126</v>
      </c>
      <c r="T38" s="38">
        <f t="shared" si="20"/>
        <v>3.8119043899390719</v>
      </c>
      <c r="U38" s="96">
        <f t="shared" si="21"/>
        <v>100</v>
      </c>
      <c r="V38" s="148">
        <f t="shared" si="22"/>
        <v>100</v>
      </c>
    </row>
    <row r="39" spans="1:24" ht="15" thickBot="1" x14ac:dyDescent="0.35">
      <c r="A39" s="178" t="s">
        <v>11</v>
      </c>
      <c r="B39" s="103" t="s">
        <v>3</v>
      </c>
      <c r="C39" s="39">
        <f t="shared" si="5"/>
        <v>6.8676460262275683</v>
      </c>
      <c r="D39" s="39">
        <f t="shared" si="6"/>
        <v>6.9277346661073711</v>
      </c>
      <c r="E39" s="39">
        <f t="shared" si="7"/>
        <v>6.5849788319363558</v>
      </c>
      <c r="F39" s="39">
        <f t="shared" si="8"/>
        <v>6.3557701669561029</v>
      </c>
      <c r="G39" s="39">
        <f t="shared" si="9"/>
        <v>6.2649585344010079</v>
      </c>
      <c r="H39" s="39">
        <f t="shared" si="10"/>
        <v>6.2157025554899796</v>
      </c>
      <c r="I39" s="39">
        <f t="shared" si="11"/>
        <v>6.0263789651128281</v>
      </c>
      <c r="J39" s="39">
        <f t="shared" si="12"/>
        <v>5.7155468523028015</v>
      </c>
      <c r="K39" s="39">
        <f t="shared" si="13"/>
        <v>5.6226730987440119</v>
      </c>
      <c r="L39" s="39">
        <f t="shared" si="14"/>
        <v>5.5598175623276074</v>
      </c>
      <c r="M39" s="39">
        <f t="shared" si="15"/>
        <v>5.3677270754138533</v>
      </c>
      <c r="N39" s="39">
        <f t="shared" si="16"/>
        <v>4.9132773706756474</v>
      </c>
      <c r="O39" s="39">
        <f t="shared" si="17"/>
        <v>4.7418341965963524</v>
      </c>
      <c r="P39" s="39">
        <f t="shared" si="18"/>
        <v>4.6210043468988697</v>
      </c>
      <c r="Q39" s="39">
        <f t="shared" ref="Q39:Q40" si="24">Q19/U19*100</f>
        <v>4.5559561754911959</v>
      </c>
      <c r="R39" s="39">
        <f t="shared" si="19"/>
        <v>4.5886368779801234</v>
      </c>
      <c r="S39" s="39">
        <f t="shared" si="4"/>
        <v>4.5662406777121518</v>
      </c>
      <c r="T39" s="39">
        <f t="shared" si="20"/>
        <v>4.5041160196261716</v>
      </c>
      <c r="U39" s="97">
        <f t="shared" si="21"/>
        <v>100</v>
      </c>
      <c r="V39" s="148">
        <f t="shared" si="22"/>
        <v>100</v>
      </c>
    </row>
    <row r="40" spans="1:24" ht="15" thickBot="1" x14ac:dyDescent="0.35">
      <c r="A40" s="179"/>
      <c r="B40" s="103" t="s">
        <v>4</v>
      </c>
      <c r="C40" s="39">
        <f t="shared" si="5"/>
        <v>8.3064173669107326</v>
      </c>
      <c r="D40" s="39">
        <f t="shared" si="6"/>
        <v>8.1481386161547267</v>
      </c>
      <c r="E40" s="39">
        <f t="shared" si="7"/>
        <v>7.6295505140842348</v>
      </c>
      <c r="F40" s="39">
        <f t="shared" si="8"/>
        <v>7.1392724324741668</v>
      </c>
      <c r="G40" s="39">
        <f t="shared" si="9"/>
        <v>6.7828235384951929</v>
      </c>
      <c r="H40" s="39">
        <f t="shared" si="10"/>
        <v>6.6631493610943116</v>
      </c>
      <c r="I40" s="39">
        <f t="shared" si="11"/>
        <v>6.0712125696490844</v>
      </c>
      <c r="J40" s="39">
        <f t="shared" si="12"/>
        <v>5.615678604058628</v>
      </c>
      <c r="K40" s="39">
        <f t="shared" si="13"/>
        <v>5.1125323313301854</v>
      </c>
      <c r="L40" s="39">
        <f t="shared" si="14"/>
        <v>4.981276781922765</v>
      </c>
      <c r="M40" s="39">
        <f t="shared" si="15"/>
        <v>4.653137908404215</v>
      </c>
      <c r="N40" s="39">
        <f t="shared" si="16"/>
        <v>4.5231691781086329</v>
      </c>
      <c r="O40" s="39">
        <f t="shared" si="17"/>
        <v>4.0676352125181756</v>
      </c>
      <c r="P40" s="39">
        <f t="shared" si="18"/>
        <v>4.0856506800839005</v>
      </c>
      <c r="Q40" s="39">
        <f t="shared" si="24"/>
        <v>4.1641466459059844</v>
      </c>
      <c r="R40" s="39">
        <f t="shared" si="19"/>
        <v>3.995573342255279</v>
      </c>
      <c r="S40" s="39">
        <f t="shared" si="4"/>
        <v>4.0895111374194135</v>
      </c>
      <c r="T40" s="39">
        <f t="shared" si="20"/>
        <v>3.9711237791303677</v>
      </c>
      <c r="U40" s="97">
        <f t="shared" si="21"/>
        <v>100</v>
      </c>
      <c r="V40" s="148">
        <f t="shared" si="22"/>
        <v>100</v>
      </c>
    </row>
    <row r="41" spans="1:24" ht="15.6" x14ac:dyDescent="0.3">
      <c r="A41" s="18"/>
    </row>
    <row r="42" spans="1:24" ht="16.2" thickBot="1" x14ac:dyDescent="0.35">
      <c r="A42" s="183" t="s">
        <v>13</v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</row>
    <row r="43" spans="1:24" ht="15" thickBot="1" x14ac:dyDescent="0.35">
      <c r="A43" s="176" t="s">
        <v>1</v>
      </c>
      <c r="B43" s="177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>
        <v>2016</v>
      </c>
      <c r="S43" s="2">
        <v>2017</v>
      </c>
      <c r="T43" s="2">
        <v>2018</v>
      </c>
      <c r="U43" s="2" t="s">
        <v>11</v>
      </c>
    </row>
    <row r="44" spans="1:24" ht="15" thickBot="1" x14ac:dyDescent="0.35">
      <c r="A44" s="172" t="s">
        <v>2</v>
      </c>
      <c r="B44" s="3" t="s">
        <v>3</v>
      </c>
      <c r="C44" s="10">
        <v>14.65</v>
      </c>
      <c r="D44" s="10">
        <v>14.59</v>
      </c>
      <c r="E44" s="10">
        <v>14.44</v>
      </c>
      <c r="F44" s="10">
        <v>14.54</v>
      </c>
      <c r="G44" s="10">
        <v>14.58</v>
      </c>
      <c r="H44" s="10">
        <v>14.46</v>
      </c>
      <c r="I44" s="10">
        <v>14.89</v>
      </c>
      <c r="J44" s="10">
        <v>14.44</v>
      </c>
      <c r="K44" s="10">
        <v>14.89</v>
      </c>
      <c r="L44" s="10">
        <v>14.88</v>
      </c>
      <c r="M44" s="10">
        <v>14.8</v>
      </c>
      <c r="N44" s="10">
        <v>15.04</v>
      </c>
      <c r="O44" s="12">
        <v>14.95</v>
      </c>
      <c r="P44" s="12">
        <v>14.87</v>
      </c>
      <c r="Q44" s="38">
        <f>Q5/$Q$19*100</f>
        <v>14.835079838889875</v>
      </c>
      <c r="R44" s="38">
        <f>R5/$R$19*100</f>
        <v>14.694153853155168</v>
      </c>
      <c r="S44" s="38">
        <f>S5/$S$19*100</f>
        <v>14.865119788719108</v>
      </c>
      <c r="T44" s="38">
        <f>T5/$S$19*100</f>
        <v>14.610165034613251</v>
      </c>
      <c r="U44" s="78">
        <f>U5/$U$19*100</f>
        <v>14.715843641110549</v>
      </c>
      <c r="X44" s="77"/>
    </row>
    <row r="45" spans="1:24" ht="15" thickBot="1" x14ac:dyDescent="0.35">
      <c r="A45" s="173"/>
      <c r="B45" s="3" t="s">
        <v>4</v>
      </c>
      <c r="C45" s="10">
        <v>13.56</v>
      </c>
      <c r="D45" s="10">
        <v>13.11</v>
      </c>
      <c r="E45" s="10">
        <v>12.19</v>
      </c>
      <c r="F45" s="79">
        <v>12.6</v>
      </c>
      <c r="G45" s="10">
        <v>13.83</v>
      </c>
      <c r="H45" s="10">
        <v>13.94</v>
      </c>
      <c r="I45" s="10">
        <v>13.95</v>
      </c>
      <c r="J45" s="10">
        <v>12.14</v>
      </c>
      <c r="K45" s="10">
        <v>13.64</v>
      </c>
      <c r="L45" s="10">
        <v>13.56</v>
      </c>
      <c r="M45" s="10">
        <v>13.66</v>
      </c>
      <c r="N45" s="10">
        <v>13.8</v>
      </c>
      <c r="O45" s="12">
        <v>13.32</v>
      </c>
      <c r="P45" s="12">
        <v>13.32</v>
      </c>
      <c r="Q45" s="38">
        <f>Q6/$Q$20*100</f>
        <v>14.462299134734241</v>
      </c>
      <c r="R45" s="38">
        <f>R6/$R$20*100</f>
        <v>14.074074074074074</v>
      </c>
      <c r="S45" s="38">
        <f>S6/$S$20*100</f>
        <v>14.663310258023914</v>
      </c>
      <c r="T45" s="38">
        <f>T6/$S$20*100</f>
        <v>12.995594713656388</v>
      </c>
      <c r="U45" s="78">
        <f>U6/$U$20*100</f>
        <v>13.434391527582967</v>
      </c>
      <c r="X45" s="77"/>
    </row>
    <row r="46" spans="1:24" ht="15" thickBot="1" x14ac:dyDescent="0.35">
      <c r="A46" s="172" t="s">
        <v>5</v>
      </c>
      <c r="B46" s="3" t="s">
        <v>3</v>
      </c>
      <c r="C46" s="10">
        <v>14.34</v>
      </c>
      <c r="D46" s="10">
        <v>14.43</v>
      </c>
      <c r="E46" s="10">
        <v>14.75</v>
      </c>
      <c r="F46" s="10">
        <v>14.39</v>
      </c>
      <c r="G46" s="79">
        <v>14.4</v>
      </c>
      <c r="H46" s="10">
        <v>14.61</v>
      </c>
      <c r="I46" s="10">
        <v>14.67</v>
      </c>
      <c r="J46" s="10">
        <v>15.28</v>
      </c>
      <c r="K46" s="10">
        <v>14.54</v>
      </c>
      <c r="L46" s="10">
        <v>14.93</v>
      </c>
      <c r="M46" s="10">
        <v>15.12</v>
      </c>
      <c r="N46" s="10">
        <v>14.81</v>
      </c>
      <c r="O46" s="12">
        <v>15.35</v>
      </c>
      <c r="P46" s="12">
        <v>15.26</v>
      </c>
      <c r="Q46" s="38">
        <f>Q7/$Q$19*100</f>
        <v>14.828204584648702</v>
      </c>
      <c r="R46" s="38">
        <f t="shared" ref="R46" si="25">R7/$R$19*100</f>
        <v>15.086096557844259</v>
      </c>
      <c r="S46" s="38">
        <f>S7/$S$19*100</f>
        <v>14.840538949197693</v>
      </c>
      <c r="T46" s="38">
        <f>T7/$S$19*100</f>
        <v>14.683335905746771</v>
      </c>
      <c r="U46" s="78">
        <f>U7/$U$19*100</f>
        <v>14.774131187961808</v>
      </c>
      <c r="X46" s="77"/>
    </row>
    <row r="47" spans="1:24" ht="15" thickBot="1" x14ac:dyDescent="0.35">
      <c r="A47" s="173"/>
      <c r="B47" s="3" t="s">
        <v>4</v>
      </c>
      <c r="C47" s="10">
        <v>12.49</v>
      </c>
      <c r="D47" s="10">
        <v>12.62</v>
      </c>
      <c r="E47" s="10">
        <v>12.92</v>
      </c>
      <c r="F47" s="10">
        <v>12.38</v>
      </c>
      <c r="G47" s="10">
        <v>12.35</v>
      </c>
      <c r="H47" s="10">
        <v>12.8</v>
      </c>
      <c r="I47" s="10">
        <v>11.51</v>
      </c>
      <c r="J47" s="10">
        <v>13.52</v>
      </c>
      <c r="K47" s="10">
        <v>12.21</v>
      </c>
      <c r="L47" s="10">
        <v>12.45</v>
      </c>
      <c r="M47" s="10">
        <v>13.91</v>
      </c>
      <c r="N47" s="10">
        <v>12.4</v>
      </c>
      <c r="O47" s="12">
        <v>13.57</v>
      </c>
      <c r="P47" s="12">
        <v>13.48</v>
      </c>
      <c r="Q47" s="38">
        <f>Q8/$Q$20*100</f>
        <v>12.515451174289247</v>
      </c>
      <c r="R47" s="38">
        <f t="shared" ref="R47" si="26">R8/$R$20*100</f>
        <v>13.011272141706925</v>
      </c>
      <c r="S47" s="38">
        <f>S8/$S$20*100</f>
        <v>12.77533039647577</v>
      </c>
      <c r="T47" s="38">
        <f>T8/$S$20*100</f>
        <v>13.089993706733793</v>
      </c>
      <c r="U47" s="78">
        <f>U8/$U$20*100</f>
        <v>12.738222388078906</v>
      </c>
      <c r="X47" s="77"/>
    </row>
    <row r="48" spans="1:24" ht="15" thickBot="1" x14ac:dyDescent="0.35">
      <c r="A48" s="172" t="s">
        <v>6</v>
      </c>
      <c r="B48" s="3" t="s">
        <v>3</v>
      </c>
      <c r="C48" s="10">
        <v>14.32</v>
      </c>
      <c r="D48" s="10">
        <v>14.31</v>
      </c>
      <c r="E48" s="10">
        <v>14.79</v>
      </c>
      <c r="F48" s="10">
        <v>14.43</v>
      </c>
      <c r="G48" s="10">
        <v>14.55</v>
      </c>
      <c r="H48" s="10">
        <v>14.59</v>
      </c>
      <c r="I48" s="10">
        <v>14.82</v>
      </c>
      <c r="J48" s="10">
        <v>15.14</v>
      </c>
      <c r="K48" s="10">
        <v>15.16</v>
      </c>
      <c r="L48" s="10">
        <v>14.77</v>
      </c>
      <c r="M48" s="10">
        <v>15.19</v>
      </c>
      <c r="N48" s="10">
        <v>14.86</v>
      </c>
      <c r="O48" s="12">
        <v>14.87</v>
      </c>
      <c r="P48" s="12">
        <v>15.31</v>
      </c>
      <c r="Q48" s="38">
        <f>Q9/$Q$19*100</f>
        <v>15.306034754410188</v>
      </c>
      <c r="R48" s="38">
        <f t="shared" ref="R48" si="27">R9/$R$19*100</f>
        <v>15.004181101421574</v>
      </c>
      <c r="S48" s="38">
        <f>S9/$S$19*100</f>
        <v>15.14980020922296</v>
      </c>
      <c r="T48" s="38">
        <f>T9/$S$19*100</f>
        <v>14.803381866200201</v>
      </c>
      <c r="U48" s="78">
        <f>U9/$U$19*100</f>
        <v>14.826989352929923</v>
      </c>
      <c r="X48" s="77"/>
    </row>
    <row r="49" spans="1:24" ht="15" thickBot="1" x14ac:dyDescent="0.35">
      <c r="A49" s="173"/>
      <c r="B49" s="3" t="s">
        <v>4</v>
      </c>
      <c r="C49" s="10">
        <v>12.47</v>
      </c>
      <c r="D49" s="10">
        <v>12.41</v>
      </c>
      <c r="E49" s="10">
        <v>12.68</v>
      </c>
      <c r="F49" s="10">
        <v>11.88</v>
      </c>
      <c r="G49" s="10">
        <v>12.43</v>
      </c>
      <c r="H49" s="10">
        <v>11.95</v>
      </c>
      <c r="I49" s="10">
        <v>12.67</v>
      </c>
      <c r="J49" s="10">
        <v>12.76</v>
      </c>
      <c r="K49" s="10">
        <v>13.92</v>
      </c>
      <c r="L49" s="10">
        <v>13.28</v>
      </c>
      <c r="M49" s="10">
        <v>13.63</v>
      </c>
      <c r="N49" s="10">
        <v>12.55</v>
      </c>
      <c r="O49" s="12">
        <v>12.69</v>
      </c>
      <c r="P49" s="12">
        <v>14.11</v>
      </c>
      <c r="Q49" s="38">
        <f>Q10/$Q$20*100</f>
        <v>12.700865265760196</v>
      </c>
      <c r="R49" s="38">
        <f t="shared" ref="R49" si="28">R10/$R$20*100</f>
        <v>13.784219001610307</v>
      </c>
      <c r="S49" s="38">
        <f>S10/$S$20*100</f>
        <v>13.341724354940215</v>
      </c>
      <c r="T49" s="38">
        <f>T10/$S$20*100</f>
        <v>14.443045940843296</v>
      </c>
      <c r="U49" s="78">
        <f>U10/$U$20*100</f>
        <v>12.872051575710003</v>
      </c>
      <c r="X49" s="77"/>
    </row>
    <row r="50" spans="1:24" ht="15" thickBot="1" x14ac:dyDescent="0.35">
      <c r="A50" s="172" t="s">
        <v>7</v>
      </c>
      <c r="B50" s="3" t="s">
        <v>3</v>
      </c>
      <c r="C50" s="10">
        <v>14.43</v>
      </c>
      <c r="D50" s="10">
        <v>14.53</v>
      </c>
      <c r="E50" s="10">
        <v>14.67</v>
      </c>
      <c r="F50" s="10">
        <v>14.86</v>
      </c>
      <c r="G50" s="10">
        <v>14.48</v>
      </c>
      <c r="H50" s="10">
        <v>15.14</v>
      </c>
      <c r="I50" s="10">
        <v>14.73</v>
      </c>
      <c r="J50" s="10">
        <v>14.79</v>
      </c>
      <c r="K50" s="10">
        <v>15.51</v>
      </c>
      <c r="L50" s="10">
        <v>15.11</v>
      </c>
      <c r="M50" s="10">
        <v>14.79</v>
      </c>
      <c r="N50" s="10">
        <v>15.17</v>
      </c>
      <c r="O50" s="12">
        <v>15.2</v>
      </c>
      <c r="P50" s="12">
        <v>15.03</v>
      </c>
      <c r="Q50" s="38">
        <f>Q11/$Q$19*100</f>
        <v>15.385673116037104</v>
      </c>
      <c r="R50" s="38">
        <f t="shared" ref="R50" si="29">R11/$R$19*100</f>
        <v>15.115677139330227</v>
      </c>
      <c r="S50" s="38">
        <f>S11/$S$19*100</f>
        <v>15.227544259802325</v>
      </c>
      <c r="T50" s="38">
        <f>T11/$S$19*100</f>
        <v>14.998885287510074</v>
      </c>
      <c r="U50" s="78">
        <f>U11/$U$19*100</f>
        <v>14.930095403114638</v>
      </c>
      <c r="X50" s="77"/>
    </row>
    <row r="51" spans="1:24" ht="15" thickBot="1" x14ac:dyDescent="0.35">
      <c r="A51" s="173"/>
      <c r="B51" s="3" t="s">
        <v>4</v>
      </c>
      <c r="C51" s="10">
        <v>13.25</v>
      </c>
      <c r="D51" s="10">
        <v>13.82</v>
      </c>
      <c r="E51" s="10">
        <v>14.03</v>
      </c>
      <c r="F51" s="10">
        <v>13.14</v>
      </c>
      <c r="G51" s="10">
        <v>12.67</v>
      </c>
      <c r="H51" s="10">
        <v>12.67</v>
      </c>
      <c r="I51" s="10">
        <v>13.52</v>
      </c>
      <c r="J51" s="10">
        <v>13.63</v>
      </c>
      <c r="K51" s="10">
        <v>13.77</v>
      </c>
      <c r="L51" s="10">
        <v>12.45</v>
      </c>
      <c r="M51" s="10">
        <v>13.11</v>
      </c>
      <c r="N51" s="10">
        <v>13.77</v>
      </c>
      <c r="O51" s="12">
        <v>13.95</v>
      </c>
      <c r="P51" s="12">
        <v>13.54</v>
      </c>
      <c r="Q51" s="38">
        <f>Q12/$Q$20*100</f>
        <v>13.473423980222496</v>
      </c>
      <c r="R51" s="38">
        <f t="shared" ref="R51" si="30">R12/$R$20*100</f>
        <v>12.914653784219002</v>
      </c>
      <c r="S51" s="38">
        <f>S12/$S$20*100</f>
        <v>14.285714285714285</v>
      </c>
      <c r="T51" s="38">
        <f>T12/$S$20*100</f>
        <v>13.656387665198238</v>
      </c>
      <c r="U51" s="78">
        <f>U12/$U$20*100</f>
        <v>13.422810155576432</v>
      </c>
      <c r="X51" s="77"/>
    </row>
    <row r="52" spans="1:24" ht="15" thickBot="1" x14ac:dyDescent="0.35">
      <c r="A52" s="172" t="s">
        <v>8</v>
      </c>
      <c r="B52" s="3" t="s">
        <v>3</v>
      </c>
      <c r="C52" s="10">
        <v>15.29</v>
      </c>
      <c r="D52" s="10">
        <v>15.43</v>
      </c>
      <c r="E52" s="10">
        <v>15.08</v>
      </c>
      <c r="F52" s="10">
        <v>15.45</v>
      </c>
      <c r="G52" s="10">
        <v>15.47</v>
      </c>
      <c r="H52" s="10">
        <v>15.36</v>
      </c>
      <c r="I52" s="10">
        <v>15.69</v>
      </c>
      <c r="J52" s="10">
        <v>15.49</v>
      </c>
      <c r="K52" s="10">
        <v>15.48</v>
      </c>
      <c r="L52" s="10">
        <v>15.88</v>
      </c>
      <c r="M52" s="10">
        <v>15.62</v>
      </c>
      <c r="N52" s="10">
        <v>15.75</v>
      </c>
      <c r="O52" s="12">
        <v>15.48</v>
      </c>
      <c r="P52" s="12">
        <v>15.37</v>
      </c>
      <c r="Q52" s="38">
        <f>Q13/$Q$19*100</f>
        <v>15.412028257294933</v>
      </c>
      <c r="R52" s="38">
        <f t="shared" ref="R52" si="31">R13/$R$19*100</f>
        <v>15.892167403336918</v>
      </c>
      <c r="S52" s="38">
        <f>S13/$S$19*100</f>
        <v>15.467064533278455</v>
      </c>
      <c r="T52" s="38">
        <f>T13/$S$19*100</f>
        <v>15.467064533278455</v>
      </c>
      <c r="U52" s="78">
        <f>U13/$U$19*100</f>
        <v>15.503234528154087</v>
      </c>
      <c r="X52" s="77"/>
    </row>
    <row r="53" spans="1:24" ht="15" thickBot="1" x14ac:dyDescent="0.35">
      <c r="A53" s="173"/>
      <c r="B53" s="3" t="s">
        <v>4</v>
      </c>
      <c r="C53" s="10">
        <v>14.47</v>
      </c>
      <c r="D53" s="10">
        <v>14.07</v>
      </c>
      <c r="E53" s="10">
        <v>13.83</v>
      </c>
      <c r="F53" s="10">
        <v>14.04</v>
      </c>
      <c r="G53" s="79">
        <v>14</v>
      </c>
      <c r="H53" s="10">
        <v>14.29</v>
      </c>
      <c r="I53" s="10">
        <v>14.56</v>
      </c>
      <c r="J53" s="10">
        <v>14.39</v>
      </c>
      <c r="K53" s="10">
        <v>14.22</v>
      </c>
      <c r="L53" s="10">
        <v>14.85</v>
      </c>
      <c r="M53" s="10">
        <v>13.94</v>
      </c>
      <c r="N53" s="10">
        <v>15.05</v>
      </c>
      <c r="O53" s="12">
        <v>14.9</v>
      </c>
      <c r="P53" s="12">
        <v>13.42</v>
      </c>
      <c r="Q53" s="38">
        <f>Q14/$Q$20*100</f>
        <v>13.380716934487022</v>
      </c>
      <c r="R53" s="38">
        <f t="shared" ref="R53" si="32">R14/$R$20*100</f>
        <v>15.008051529790661</v>
      </c>
      <c r="S53" s="38">
        <f>S14/$S$20*100</f>
        <v>13.341724354940215</v>
      </c>
      <c r="T53" s="38">
        <f>T14/$S$20*100</f>
        <v>13.278791692888609</v>
      </c>
      <c r="U53" s="78">
        <f>U14/$U$20*100</f>
        <v>14.196188441790738</v>
      </c>
      <c r="X53" s="77"/>
    </row>
    <row r="54" spans="1:24" ht="15" thickBot="1" x14ac:dyDescent="0.35">
      <c r="A54" s="172" t="s">
        <v>9</v>
      </c>
      <c r="B54" s="3" t="s">
        <v>3</v>
      </c>
      <c r="C54" s="10">
        <v>14.71</v>
      </c>
      <c r="D54" s="10">
        <v>14.82</v>
      </c>
      <c r="E54" s="10">
        <v>14.45</v>
      </c>
      <c r="F54" s="10">
        <v>14.56</v>
      </c>
      <c r="G54" s="10">
        <v>14.84</v>
      </c>
      <c r="H54" s="10">
        <v>14.35</v>
      </c>
      <c r="I54" s="10">
        <v>14.13</v>
      </c>
      <c r="J54" s="10">
        <v>14.17</v>
      </c>
      <c r="K54" s="10">
        <v>13.71</v>
      </c>
      <c r="L54" s="10">
        <v>13.87</v>
      </c>
      <c r="M54" s="10">
        <v>13.97</v>
      </c>
      <c r="N54" s="10">
        <v>13.86</v>
      </c>
      <c r="O54" s="12">
        <v>13.62</v>
      </c>
      <c r="P54" s="12">
        <v>13.64</v>
      </c>
      <c r="Q54" s="38">
        <f>Q15/$Q$19*100</f>
        <v>13.58492944270335</v>
      </c>
      <c r="R54" s="38">
        <f t="shared" ref="R54" si="33">R15/$R$19*100</f>
        <v>13.807305265912362</v>
      </c>
      <c r="S54" s="38">
        <f>S15/$S$19*100</f>
        <v>13.444004275922783</v>
      </c>
      <c r="T54" s="38">
        <f>T15/$S$19*100</f>
        <v>13.438287801615475</v>
      </c>
      <c r="U54" s="78">
        <f>U15/$U$19*100</f>
        <v>14.126364164826638</v>
      </c>
      <c r="X54" s="77"/>
    </row>
    <row r="55" spans="1:24" ht="15" thickBot="1" x14ac:dyDescent="0.35">
      <c r="A55" s="173"/>
      <c r="B55" s="3" t="s">
        <v>4</v>
      </c>
      <c r="C55" s="10">
        <v>17.38</v>
      </c>
      <c r="D55" s="10">
        <v>16.88</v>
      </c>
      <c r="E55" s="10">
        <v>17.170000000000002</v>
      </c>
      <c r="F55" s="10">
        <v>17.68</v>
      </c>
      <c r="G55" s="10">
        <v>17.260000000000002</v>
      </c>
      <c r="H55" s="10">
        <v>17.34</v>
      </c>
      <c r="I55" s="10">
        <v>17.59</v>
      </c>
      <c r="J55" s="10">
        <v>17.14</v>
      </c>
      <c r="K55" s="10">
        <v>16.16</v>
      </c>
      <c r="L55" s="10">
        <v>17.079999999999998</v>
      </c>
      <c r="M55" s="10">
        <v>16.54</v>
      </c>
      <c r="N55" s="10">
        <v>16.5</v>
      </c>
      <c r="O55" s="12">
        <v>15.72</v>
      </c>
      <c r="P55" s="12">
        <v>16.03</v>
      </c>
      <c r="Q55" s="38">
        <f t="shared" ref="Q55" si="34">Q16/$Q$20*100</f>
        <v>17.367119901112485</v>
      </c>
      <c r="R55" s="38">
        <f t="shared" ref="R55" si="35">R16/$R$20*100</f>
        <v>16.650563607085349</v>
      </c>
      <c r="S55" s="38">
        <f>S16/$S$20*100</f>
        <v>15.984896161107615</v>
      </c>
      <c r="T55" s="38">
        <f>T16/$S$20*100</f>
        <v>14.285714285714285</v>
      </c>
      <c r="U55" s="78">
        <f>U16/$U$20*100</f>
        <v>16.86247764151793</v>
      </c>
      <c r="X55" s="77"/>
    </row>
    <row r="56" spans="1:24" ht="15" thickBot="1" x14ac:dyDescent="0.35">
      <c r="A56" s="172" t="s">
        <v>10</v>
      </c>
      <c r="B56" s="3" t="s">
        <v>3</v>
      </c>
      <c r="C56" s="10">
        <v>12.27</v>
      </c>
      <c r="D56" s="10">
        <v>11.89</v>
      </c>
      <c r="E56" s="10">
        <v>11.82</v>
      </c>
      <c r="F56" s="10">
        <v>11.77</v>
      </c>
      <c r="G56" s="10">
        <v>11.68</v>
      </c>
      <c r="H56" s="10">
        <v>11.5</v>
      </c>
      <c r="I56" s="10">
        <v>11.08</v>
      </c>
      <c r="J56" s="10">
        <v>10.69</v>
      </c>
      <c r="K56" s="10">
        <v>10.71</v>
      </c>
      <c r="L56" s="10">
        <v>10.56</v>
      </c>
      <c r="M56" s="79">
        <v>10.5</v>
      </c>
      <c r="N56" s="10">
        <v>10.5</v>
      </c>
      <c r="O56" s="12">
        <v>10.53</v>
      </c>
      <c r="P56" s="12">
        <v>10.53</v>
      </c>
      <c r="Q56" s="38">
        <f>Q17/$Q$19*100</f>
        <v>10.648050006015849</v>
      </c>
      <c r="R56" s="38">
        <f t="shared" ref="R56" si="36">R17/$R$19*100</f>
        <v>10.400418678999495</v>
      </c>
      <c r="S56" s="38">
        <f>S17/$S$19*100</f>
        <v>11.005927983856676</v>
      </c>
      <c r="T56" s="38">
        <f>T17/$S$19*100</f>
        <v>10.638358685896886</v>
      </c>
      <c r="U56" s="78">
        <f>U17/$U$19*100</f>
        <v>11.123341721902362</v>
      </c>
      <c r="X56" s="77"/>
    </row>
    <row r="57" spans="1:24" ht="15" thickBot="1" x14ac:dyDescent="0.35">
      <c r="A57" s="173"/>
      <c r="B57" s="3" t="s">
        <v>4</v>
      </c>
      <c r="C57" s="10">
        <v>16.39</v>
      </c>
      <c r="D57" s="10">
        <v>17.09</v>
      </c>
      <c r="E57" s="10">
        <v>17.170000000000002</v>
      </c>
      <c r="F57" s="10">
        <v>18.28</v>
      </c>
      <c r="G57" s="10">
        <v>17.45</v>
      </c>
      <c r="H57" s="10">
        <v>16.989999999999998</v>
      </c>
      <c r="I57" s="10">
        <v>16.190000000000001</v>
      </c>
      <c r="J57" s="10">
        <v>16.41</v>
      </c>
      <c r="K57" s="10">
        <v>16.079999999999998</v>
      </c>
      <c r="L57" s="10">
        <v>16.329999999999998</v>
      </c>
      <c r="M57" s="10">
        <v>15.21</v>
      </c>
      <c r="N57" s="10">
        <v>15.93</v>
      </c>
      <c r="O57" s="12">
        <v>15.85</v>
      </c>
      <c r="P57" s="12">
        <v>16.09</v>
      </c>
      <c r="Q57" s="38">
        <f>Q18/$Q$20*100</f>
        <v>16.100123609394316</v>
      </c>
      <c r="R57" s="38">
        <f t="shared" ref="R57" si="37">R18/$R$20*100</f>
        <v>14.557165861513688</v>
      </c>
      <c r="S57" s="38">
        <f>S18/$S$20*100</f>
        <v>15.607300188797987</v>
      </c>
      <c r="T57" s="38">
        <f>T18/$S$20*100</f>
        <v>15.355569540591569</v>
      </c>
      <c r="U57" s="78">
        <f>U18/$U$20*100</f>
        <v>16.473858269743022</v>
      </c>
      <c r="X57" s="77"/>
    </row>
    <row r="58" spans="1:24" ht="15" thickBot="1" x14ac:dyDescent="0.35">
      <c r="A58" s="184" t="s">
        <v>11</v>
      </c>
      <c r="B58" s="103" t="s">
        <v>3</v>
      </c>
      <c r="C58" s="40">
        <v>100</v>
      </c>
      <c r="D58" s="40">
        <v>100</v>
      </c>
      <c r="E58" s="40">
        <v>100</v>
      </c>
      <c r="F58" s="40">
        <v>100</v>
      </c>
      <c r="G58" s="40">
        <v>100</v>
      </c>
      <c r="H58" s="40">
        <v>100</v>
      </c>
      <c r="I58" s="40">
        <v>100</v>
      </c>
      <c r="J58" s="40">
        <v>100</v>
      </c>
      <c r="K58" s="40">
        <v>100</v>
      </c>
      <c r="L58" s="40">
        <v>100</v>
      </c>
      <c r="M58" s="40">
        <v>100</v>
      </c>
      <c r="N58" s="40">
        <v>100</v>
      </c>
      <c r="O58" s="39">
        <v>100</v>
      </c>
      <c r="P58" s="39">
        <v>100</v>
      </c>
      <c r="Q58" s="39">
        <f>Q19/$Q$19*100</f>
        <v>100</v>
      </c>
      <c r="R58" s="39">
        <f>R19/$R$19*100</f>
        <v>100</v>
      </c>
      <c r="S58" s="39">
        <f>S19/$S$19*100</f>
        <v>100</v>
      </c>
      <c r="T58" s="39">
        <f>T19/$S$19*100</f>
        <v>98.639479114861118</v>
      </c>
      <c r="U58" s="37">
        <v>100</v>
      </c>
      <c r="X58" s="77"/>
    </row>
    <row r="59" spans="1:24" ht="15" thickBot="1" x14ac:dyDescent="0.35">
      <c r="A59" s="185"/>
      <c r="B59" s="103" t="s">
        <v>4</v>
      </c>
      <c r="C59" s="40">
        <v>100</v>
      </c>
      <c r="D59" s="40">
        <v>100</v>
      </c>
      <c r="E59" s="40">
        <v>100</v>
      </c>
      <c r="F59" s="40">
        <v>100</v>
      </c>
      <c r="G59" s="40">
        <v>100</v>
      </c>
      <c r="H59" s="40">
        <v>100</v>
      </c>
      <c r="I59" s="40">
        <v>100</v>
      </c>
      <c r="J59" s="40">
        <v>100</v>
      </c>
      <c r="K59" s="40">
        <v>100</v>
      </c>
      <c r="L59" s="40">
        <v>100</v>
      </c>
      <c r="M59" s="40">
        <v>100</v>
      </c>
      <c r="N59" s="40">
        <v>100</v>
      </c>
      <c r="O59" s="39">
        <v>100</v>
      </c>
      <c r="P59" s="39">
        <v>100</v>
      </c>
      <c r="Q59" s="39">
        <f>Q20/$Q$20*100</f>
        <v>100</v>
      </c>
      <c r="R59" s="39">
        <f>R20/$R$20*100</f>
        <v>100</v>
      </c>
      <c r="S59" s="39">
        <f>S20/$S$20*100</f>
        <v>100</v>
      </c>
      <c r="T59" s="39">
        <f>T20/$S$20*100</f>
        <v>97.10509754562618</v>
      </c>
      <c r="U59" s="37">
        <v>100</v>
      </c>
      <c r="X59" s="77"/>
    </row>
    <row r="60" spans="1:24" x14ac:dyDescent="0.3">
      <c r="A60" s="21"/>
    </row>
    <row r="61" spans="1:24" ht="16.2" thickBot="1" x14ac:dyDescent="0.35">
      <c r="A61" s="183" t="s">
        <v>14</v>
      </c>
      <c r="B61" s="183"/>
      <c r="C61" s="183"/>
      <c r="D61" s="183"/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  <c r="Q61" s="36"/>
      <c r="R61" s="36"/>
      <c r="S61" s="36"/>
      <c r="T61" s="36"/>
    </row>
    <row r="62" spans="1:24" ht="15" thickBot="1" x14ac:dyDescent="0.35">
      <c r="A62" s="176" t="s">
        <v>1</v>
      </c>
      <c r="B62" s="177"/>
      <c r="C62" s="22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35</v>
      </c>
      <c r="R62" s="2" t="s">
        <v>99</v>
      </c>
      <c r="S62" s="2" t="s">
        <v>102</v>
      </c>
      <c r="T62" s="2" t="s">
        <v>107</v>
      </c>
      <c r="U62" s="23" t="s">
        <v>108</v>
      </c>
      <c r="V62" s="23" t="s">
        <v>120</v>
      </c>
    </row>
    <row r="63" spans="1:24" ht="15" thickBot="1" x14ac:dyDescent="0.35">
      <c r="A63" s="172" t="s">
        <v>2</v>
      </c>
      <c r="B63" s="3" t="s">
        <v>3</v>
      </c>
      <c r="C63" s="10"/>
      <c r="D63" s="10">
        <v>0.45</v>
      </c>
      <c r="E63" s="10">
        <v>-5.93</v>
      </c>
      <c r="F63" s="10">
        <v>-2.78</v>
      </c>
      <c r="G63" s="10">
        <v>-1.18</v>
      </c>
      <c r="H63" s="10">
        <v>-1.59</v>
      </c>
      <c r="I63" s="10">
        <v>-0.17</v>
      </c>
      <c r="J63" s="10">
        <v>-7.97</v>
      </c>
      <c r="K63" s="9">
        <v>1.41</v>
      </c>
      <c r="L63" s="10">
        <v>-1.21</v>
      </c>
      <c r="M63" s="10">
        <v>-3.94</v>
      </c>
      <c r="N63" s="11">
        <v>-7.01</v>
      </c>
      <c r="O63" s="12">
        <v>-4.05</v>
      </c>
      <c r="P63" s="12">
        <v>-3.1</v>
      </c>
      <c r="Q63" s="38">
        <f t="shared" ref="Q63:T73" si="38">(Q5-P5)/P5*100</f>
        <v>-1.6148643513944829</v>
      </c>
      <c r="R63" s="98">
        <f t="shared" si="38"/>
        <v>-0.23944695477542194</v>
      </c>
      <c r="S63" s="98">
        <f t="shared" si="38"/>
        <v>0.66973791181138942</v>
      </c>
      <c r="T63" s="98">
        <f t="shared" si="38"/>
        <v>-1.7151207506537456</v>
      </c>
      <c r="U63" s="38">
        <f>(T5-C5)/C5*100</f>
        <v>-33.682762915488205</v>
      </c>
      <c r="V63" s="38">
        <f>(T5-L5)/L5*100</f>
        <v>-19.344862408482708</v>
      </c>
    </row>
    <row r="64" spans="1:24" ht="15" thickBot="1" x14ac:dyDescent="0.35">
      <c r="A64" s="173"/>
      <c r="B64" s="3" t="s">
        <v>4</v>
      </c>
      <c r="C64" s="10"/>
      <c r="D64" s="10">
        <v>-5.14</v>
      </c>
      <c r="E64" s="10">
        <v>-12.89</v>
      </c>
      <c r="F64" s="10">
        <v>-3.32</v>
      </c>
      <c r="G64" s="73">
        <v>4.29</v>
      </c>
      <c r="H64" s="10">
        <v>-0.96</v>
      </c>
      <c r="I64" s="10">
        <v>-8.86</v>
      </c>
      <c r="J64" s="11">
        <v>-19.45</v>
      </c>
      <c r="K64" s="10">
        <v>2.2599999999999998</v>
      </c>
      <c r="L64" s="10">
        <v>-3.14</v>
      </c>
      <c r="M64" s="10">
        <v>-5.9</v>
      </c>
      <c r="N64" s="10">
        <v>-1.82</v>
      </c>
      <c r="O64" s="12">
        <v>-13.2</v>
      </c>
      <c r="P64" s="12">
        <v>0.48</v>
      </c>
      <c r="Q64" s="101">
        <f t="shared" si="38"/>
        <v>10.638297872340425</v>
      </c>
      <c r="R64" s="98">
        <f t="shared" si="38"/>
        <v>-6.6239316239316244</v>
      </c>
      <c r="S64" s="98">
        <f t="shared" si="38"/>
        <v>6.6361556064073222</v>
      </c>
      <c r="T64" s="98">
        <f t="shared" si="38"/>
        <v>-11.373390557939913</v>
      </c>
      <c r="U64" s="38">
        <f t="shared" ref="U64:V78" si="39">(T6-C6)/C6*100</f>
        <v>-52.800000000000004</v>
      </c>
      <c r="V64" s="38">
        <f t="shared" ref="V64:V78" si="40">(T6-L6)/L6*100</f>
        <v>-21.333333333333336</v>
      </c>
    </row>
    <row r="65" spans="1:22" ht="15" thickBot="1" x14ac:dyDescent="0.35">
      <c r="A65" s="172" t="s">
        <v>5</v>
      </c>
      <c r="B65" s="3" t="s">
        <v>3</v>
      </c>
      <c r="C65" s="10"/>
      <c r="D65" s="73">
        <v>1.55</v>
      </c>
      <c r="E65" s="10">
        <v>-2.83</v>
      </c>
      <c r="F65" s="10">
        <v>-5.88</v>
      </c>
      <c r="G65" s="10">
        <v>-1.32</v>
      </c>
      <c r="H65" s="10">
        <v>0.62</v>
      </c>
      <c r="I65" s="10">
        <v>-2.65</v>
      </c>
      <c r="J65" s="10">
        <v>-1.1599999999999999</v>
      </c>
      <c r="K65" s="10">
        <v>-6.43</v>
      </c>
      <c r="L65" s="10">
        <v>1.54</v>
      </c>
      <c r="M65" s="10">
        <v>-2.19</v>
      </c>
      <c r="N65" s="11">
        <v>-10.39</v>
      </c>
      <c r="O65" s="12">
        <v>0.04</v>
      </c>
      <c r="P65" s="12">
        <v>-3.08</v>
      </c>
      <c r="Q65" s="38">
        <f t="shared" si="38"/>
        <v>-4.2189408238037078</v>
      </c>
      <c r="R65" s="101">
        <f t="shared" si="38"/>
        <v>2.4689926973455432</v>
      </c>
      <c r="S65" s="98">
        <f t="shared" si="38"/>
        <v>-2.107843137254902</v>
      </c>
      <c r="T65" s="98">
        <f t="shared" si="38"/>
        <v>-1.0592812295366125</v>
      </c>
      <c r="U65" s="38">
        <f t="shared" si="39"/>
        <v>-31.907109909336729</v>
      </c>
      <c r="V65" s="38">
        <f t="shared" si="40"/>
        <v>-19.221334675136799</v>
      </c>
    </row>
    <row r="66" spans="1:22" ht="15" thickBot="1" x14ac:dyDescent="0.35">
      <c r="A66" s="173"/>
      <c r="B66" s="3" t="s">
        <v>4</v>
      </c>
      <c r="C66" s="10"/>
      <c r="D66" s="10">
        <v>-0.87</v>
      </c>
      <c r="E66" s="10">
        <v>-4.13</v>
      </c>
      <c r="F66" s="10">
        <v>-10.31</v>
      </c>
      <c r="G66" s="10">
        <v>-5.24</v>
      </c>
      <c r="H66" s="10">
        <v>1.84</v>
      </c>
      <c r="I66" s="11">
        <v>-18.100000000000001</v>
      </c>
      <c r="J66" s="9">
        <v>8.66</v>
      </c>
      <c r="K66" s="10">
        <v>-17.8</v>
      </c>
      <c r="L66" s="10">
        <v>-0.62</v>
      </c>
      <c r="M66" s="10">
        <v>4.3600000000000003</v>
      </c>
      <c r="N66" s="10">
        <v>-13.32</v>
      </c>
      <c r="O66" s="12">
        <v>-1.61</v>
      </c>
      <c r="P66" s="12">
        <v>-0.23</v>
      </c>
      <c r="Q66" s="38">
        <f t="shared" si="38"/>
        <v>-5.3738317757009346</v>
      </c>
      <c r="R66" s="98">
        <f t="shared" si="38"/>
        <v>-0.24691358024691357</v>
      </c>
      <c r="S66" s="98">
        <f t="shared" si="38"/>
        <v>0.49504950495049505</v>
      </c>
      <c r="T66" s="98">
        <f t="shared" si="38"/>
        <v>2.4630541871921183</v>
      </c>
      <c r="U66" s="38">
        <f t="shared" si="39"/>
        <v>-48.387096774193552</v>
      </c>
      <c r="V66" s="38">
        <f t="shared" si="40"/>
        <v>-13.692946058091287</v>
      </c>
    </row>
    <row r="67" spans="1:22" ht="15" thickBot="1" x14ac:dyDescent="0.35">
      <c r="A67" s="172" t="s">
        <v>6</v>
      </c>
      <c r="B67" s="3" t="s">
        <v>3</v>
      </c>
      <c r="C67" s="10"/>
      <c r="D67" s="9">
        <v>0.83</v>
      </c>
      <c r="E67" s="10">
        <v>-1.75</v>
      </c>
      <c r="F67" s="10">
        <v>-5.85</v>
      </c>
      <c r="G67" s="10">
        <v>-0.63</v>
      </c>
      <c r="H67" s="10">
        <v>-0.48</v>
      </c>
      <c r="I67" s="10">
        <v>-1.55</v>
      </c>
      <c r="J67" s="10">
        <v>-3.11</v>
      </c>
      <c r="K67" s="10">
        <v>-1.46</v>
      </c>
      <c r="L67" s="10">
        <v>-3.65</v>
      </c>
      <c r="M67" s="10">
        <v>-0.69</v>
      </c>
      <c r="N67" s="11">
        <v>-10.45</v>
      </c>
      <c r="O67" s="12">
        <v>-3.48</v>
      </c>
      <c r="P67" s="12">
        <v>0.37</v>
      </c>
      <c r="Q67" s="38">
        <f t="shared" si="38"/>
        <v>-1.4461209281735343</v>
      </c>
      <c r="R67" s="98">
        <f t="shared" si="38"/>
        <v>-1.2689500280741157</v>
      </c>
      <c r="S67" s="98">
        <f t="shared" si="38"/>
        <v>0.47770700636942676</v>
      </c>
      <c r="T67" s="98">
        <f t="shared" si="38"/>
        <v>-2.2866198777450757</v>
      </c>
      <c r="U67" s="38">
        <f t="shared" si="39"/>
        <v>-31.244689889549704</v>
      </c>
      <c r="V67" s="38">
        <f t="shared" si="40"/>
        <v>-17.693799065569081</v>
      </c>
    </row>
    <row r="68" spans="1:22" ht="15" thickBot="1" x14ac:dyDescent="0.35">
      <c r="A68" s="173"/>
      <c r="B68" s="3" t="s">
        <v>4</v>
      </c>
      <c r="C68" s="10"/>
      <c r="D68" s="10">
        <v>-2.36</v>
      </c>
      <c r="E68" s="10">
        <v>-4.33</v>
      </c>
      <c r="F68" s="11">
        <v>-12.37</v>
      </c>
      <c r="G68" s="10">
        <v>-0.61</v>
      </c>
      <c r="H68" s="10">
        <v>-5.5</v>
      </c>
      <c r="I68" s="10">
        <v>-3.39</v>
      </c>
      <c r="J68" s="10">
        <v>-6.86</v>
      </c>
      <c r="K68" s="10">
        <v>-0.72</v>
      </c>
      <c r="L68" s="10">
        <v>-7.05</v>
      </c>
      <c r="M68" s="10">
        <v>-4.09</v>
      </c>
      <c r="N68" s="10">
        <v>-10.55</v>
      </c>
      <c r="O68" s="12">
        <v>-9.07</v>
      </c>
      <c r="P68" s="9">
        <v>11.72</v>
      </c>
      <c r="Q68" s="38">
        <f t="shared" si="38"/>
        <v>-8.2589285714285712</v>
      </c>
      <c r="R68" s="98">
        <f t="shared" si="38"/>
        <v>4.1362530413625302</v>
      </c>
      <c r="S68" s="98">
        <f t="shared" si="38"/>
        <v>-0.93457943925233633</v>
      </c>
      <c r="T68" s="98">
        <f t="shared" si="38"/>
        <v>8.2547169811320753</v>
      </c>
      <c r="U68" s="38">
        <f t="shared" si="39"/>
        <v>-42.981366459627331</v>
      </c>
      <c r="V68" s="38">
        <f t="shared" si="40"/>
        <v>-10.700389105058365</v>
      </c>
    </row>
    <row r="69" spans="1:22" ht="15" thickBot="1" x14ac:dyDescent="0.35">
      <c r="A69" s="172" t="s">
        <v>7</v>
      </c>
      <c r="B69" s="3" t="s">
        <v>3</v>
      </c>
      <c r="C69" s="10"/>
      <c r="D69" s="9">
        <v>1.57</v>
      </c>
      <c r="E69" s="10">
        <v>-4.04</v>
      </c>
      <c r="F69" s="10">
        <v>-2.2200000000000002</v>
      </c>
      <c r="G69" s="10">
        <v>-3.95</v>
      </c>
      <c r="H69" s="10">
        <v>3.71</v>
      </c>
      <c r="I69" s="10">
        <v>-5.64</v>
      </c>
      <c r="J69" s="10">
        <v>-4.8099999999999996</v>
      </c>
      <c r="K69" s="10">
        <v>3.21</v>
      </c>
      <c r="L69" s="10">
        <v>-3.7</v>
      </c>
      <c r="M69" s="10">
        <v>-5.46</v>
      </c>
      <c r="N69" s="11">
        <v>-6.12</v>
      </c>
      <c r="O69" s="12">
        <v>-3.31</v>
      </c>
      <c r="P69" s="12">
        <v>-3.67</v>
      </c>
      <c r="Q69" s="38">
        <f t="shared" si="38"/>
        <v>0.95868265724275359</v>
      </c>
      <c r="R69" s="98">
        <f t="shared" si="38"/>
        <v>-1.0501228867207864</v>
      </c>
      <c r="S69" s="98">
        <f t="shared" si="38"/>
        <v>0.24838175523107028</v>
      </c>
      <c r="T69" s="98">
        <f t="shared" si="38"/>
        <v>-1.5016142353029507</v>
      </c>
      <c r="U69" s="38">
        <f t="shared" si="39"/>
        <v>-30.887156253292591</v>
      </c>
      <c r="V69" s="38">
        <f t="shared" si="40"/>
        <v>-18.462351222847197</v>
      </c>
    </row>
    <row r="70" spans="1:22" ht="15" thickBot="1" x14ac:dyDescent="0.35">
      <c r="A70" s="173"/>
      <c r="B70" s="3" t="s">
        <v>4</v>
      </c>
      <c r="C70" s="10"/>
      <c r="D70" s="73">
        <v>2.34</v>
      </c>
      <c r="E70" s="10">
        <v>-4.91</v>
      </c>
      <c r="F70" s="11">
        <v>-12.38</v>
      </c>
      <c r="G70" s="10">
        <v>-8.3699999999999992</v>
      </c>
      <c r="H70" s="10">
        <v>-1.8</v>
      </c>
      <c r="I70" s="10">
        <v>-2.74</v>
      </c>
      <c r="J70" s="10">
        <v>-6.74</v>
      </c>
      <c r="K70" s="10">
        <v>-8.07</v>
      </c>
      <c r="L70" s="10">
        <v>-11.88</v>
      </c>
      <c r="M70" s="10">
        <v>-1.66</v>
      </c>
      <c r="N70" s="10">
        <v>2.11</v>
      </c>
      <c r="O70" s="12">
        <v>-8.8800000000000008</v>
      </c>
      <c r="P70" s="12">
        <v>-2.4900000000000002</v>
      </c>
      <c r="Q70" s="38">
        <f t="shared" si="38"/>
        <v>1.3953488372093024</v>
      </c>
      <c r="R70" s="98">
        <f t="shared" si="38"/>
        <v>-8.0275229357798175</v>
      </c>
      <c r="S70" s="101">
        <f t="shared" si="38"/>
        <v>13.216957605985039</v>
      </c>
      <c r="T70" s="98">
        <f t="shared" si="38"/>
        <v>-4.4052863436123353</v>
      </c>
      <c r="U70" s="38">
        <f t="shared" si="39"/>
        <v>-49.239766081871345</v>
      </c>
      <c r="V70" s="38">
        <f t="shared" si="40"/>
        <v>-9.9585062240663902</v>
      </c>
    </row>
    <row r="71" spans="1:22" ht="15" thickBot="1" x14ac:dyDescent="0.35">
      <c r="A71" s="172" t="s">
        <v>8</v>
      </c>
      <c r="B71" s="3" t="s">
        <v>3</v>
      </c>
      <c r="C71" s="10"/>
      <c r="D71" s="73">
        <v>1.77</v>
      </c>
      <c r="E71" s="10">
        <v>-7.1</v>
      </c>
      <c r="F71" s="10">
        <v>-1.1299999999999999</v>
      </c>
      <c r="G71" s="10">
        <v>-1.29</v>
      </c>
      <c r="H71" s="10">
        <v>-1.5</v>
      </c>
      <c r="I71" s="10">
        <v>-0.94</v>
      </c>
      <c r="J71" s="10">
        <v>-6.39</v>
      </c>
      <c r="K71" s="10">
        <v>-1.67</v>
      </c>
      <c r="L71" s="10">
        <v>1.45</v>
      </c>
      <c r="M71" s="10">
        <v>-5.0599999999999996</v>
      </c>
      <c r="N71" s="11">
        <v>-7.69</v>
      </c>
      <c r="O71" s="12">
        <v>-5.16</v>
      </c>
      <c r="P71" s="12">
        <v>-3.28</v>
      </c>
      <c r="Q71" s="38">
        <f t="shared" si="38"/>
        <v>-1.106576964082203</v>
      </c>
      <c r="R71" s="101">
        <f t="shared" si="38"/>
        <v>3.8550185873605947</v>
      </c>
      <c r="S71" s="98">
        <f t="shared" si="38"/>
        <v>-3.1499445180226937</v>
      </c>
      <c r="T71" s="98">
        <f t="shared" si="38"/>
        <v>0</v>
      </c>
      <c r="U71" s="38">
        <f t="shared" si="39"/>
        <v>-32.762605303049128</v>
      </c>
      <c r="V71" s="38">
        <f t="shared" si="40"/>
        <v>-20.030147189217949</v>
      </c>
    </row>
    <row r="72" spans="1:22" ht="15" thickBot="1" x14ac:dyDescent="0.35">
      <c r="A72" s="173"/>
      <c r="B72" s="3" t="s">
        <v>4</v>
      </c>
      <c r="C72" s="10"/>
      <c r="D72" s="10">
        <v>-4.5999999999999996</v>
      </c>
      <c r="E72" s="10">
        <v>-7.97</v>
      </c>
      <c r="F72" s="10">
        <v>-5</v>
      </c>
      <c r="G72" s="10">
        <v>-5.26</v>
      </c>
      <c r="H72" s="10">
        <v>0.27</v>
      </c>
      <c r="I72" s="10">
        <v>-7.16</v>
      </c>
      <c r="J72" s="10">
        <v>-8.59</v>
      </c>
      <c r="K72" s="11">
        <v>-10.029999999999999</v>
      </c>
      <c r="L72" s="10">
        <v>1.77</v>
      </c>
      <c r="M72" s="10">
        <v>-12.35</v>
      </c>
      <c r="N72" s="73">
        <v>4.96</v>
      </c>
      <c r="O72" s="12">
        <v>-10.96</v>
      </c>
      <c r="P72" s="12">
        <v>-9.5500000000000007</v>
      </c>
      <c r="Q72" s="38">
        <f t="shared" si="38"/>
        <v>1.643192488262911</v>
      </c>
      <c r="R72" s="101">
        <f t="shared" si="38"/>
        <v>7.6212471131639719</v>
      </c>
      <c r="S72" s="98">
        <f t="shared" si="38"/>
        <v>-9.0128755364806867</v>
      </c>
      <c r="T72" s="98">
        <f t="shared" si="38"/>
        <v>-0.47169811320754718</v>
      </c>
      <c r="U72" s="38">
        <f t="shared" si="39"/>
        <v>-54.817987152034263</v>
      </c>
      <c r="V72" s="38">
        <f t="shared" si="40"/>
        <v>-26.608695652173914</v>
      </c>
    </row>
    <row r="73" spans="1:22" ht="15" thickBot="1" x14ac:dyDescent="0.35">
      <c r="A73" s="172" t="s">
        <v>9</v>
      </c>
      <c r="B73" s="3" t="s">
        <v>3</v>
      </c>
      <c r="C73" s="10"/>
      <c r="D73" s="73">
        <v>1.68</v>
      </c>
      <c r="E73" s="10">
        <v>-7.35</v>
      </c>
      <c r="F73" s="10">
        <v>-2.7</v>
      </c>
      <c r="G73" s="10">
        <v>0.43</v>
      </c>
      <c r="H73" s="10">
        <v>-4.03</v>
      </c>
      <c r="I73" s="10">
        <v>-4.55</v>
      </c>
      <c r="J73" s="10">
        <v>-4.8899999999999997</v>
      </c>
      <c r="K73" s="10">
        <v>-4.8600000000000003</v>
      </c>
      <c r="L73" s="10">
        <v>7.0000000000000007E-2</v>
      </c>
      <c r="M73" s="10">
        <v>-2.77</v>
      </c>
      <c r="N73" s="11">
        <v>-9.16</v>
      </c>
      <c r="O73" s="12">
        <v>-5.17</v>
      </c>
      <c r="P73" s="12">
        <v>-2.44</v>
      </c>
      <c r="Q73" s="38">
        <f t="shared" si="38"/>
        <v>-1.7893385246241147</v>
      </c>
      <c r="R73" s="101">
        <f t="shared" si="38"/>
        <v>2.3659904685588966</v>
      </c>
      <c r="S73" s="98">
        <f t="shared" si="38"/>
        <v>-3.1064601186552405</v>
      </c>
      <c r="T73" s="98">
        <f t="shared" si="38"/>
        <v>-4.2520622501913428E-2</v>
      </c>
      <c r="U73" s="38">
        <f t="shared" si="39"/>
        <v>-39.243254419518244</v>
      </c>
      <c r="V73" s="38">
        <f t="shared" si="40"/>
        <v>-20.430544272948822</v>
      </c>
    </row>
    <row r="74" spans="1:22" ht="15" thickBot="1" x14ac:dyDescent="0.35">
      <c r="A74" s="173"/>
      <c r="B74" s="3" t="s">
        <v>4</v>
      </c>
      <c r="C74" s="10"/>
      <c r="D74" s="10">
        <v>-4.72</v>
      </c>
      <c r="E74" s="10">
        <v>-4.7699999999999996</v>
      </c>
      <c r="F74" s="10">
        <v>-3.63</v>
      </c>
      <c r="G74" s="10">
        <v>-7.24</v>
      </c>
      <c r="H74" s="10">
        <v>-1.32</v>
      </c>
      <c r="I74" s="10">
        <v>-7.57</v>
      </c>
      <c r="J74" s="10">
        <v>-9.8800000000000008</v>
      </c>
      <c r="K74" s="11">
        <v>-14.17</v>
      </c>
      <c r="L74" s="73">
        <v>2.96</v>
      </c>
      <c r="M74" s="10">
        <v>-9.5299999999999994</v>
      </c>
      <c r="N74" s="10">
        <v>-3.01</v>
      </c>
      <c r="O74" s="12">
        <v>-14.31</v>
      </c>
      <c r="P74" s="12">
        <v>2.41</v>
      </c>
      <c r="Q74" s="101">
        <f t="shared" ref="Q74:T78" si="41">(Q16-P16)/P16*100</f>
        <v>10.412573673870334</v>
      </c>
      <c r="R74" s="98">
        <f t="shared" si="41"/>
        <v>-8.007117437722421</v>
      </c>
      <c r="S74" s="98">
        <f t="shared" si="41"/>
        <v>-1.7408123791102514</v>
      </c>
      <c r="T74" s="98">
        <f t="shared" si="41"/>
        <v>-10.62992125984252</v>
      </c>
      <c r="U74" s="38">
        <f t="shared" si="39"/>
        <v>-59.536541889483061</v>
      </c>
      <c r="V74" s="38">
        <f t="shared" si="40"/>
        <v>-31.316187594553707</v>
      </c>
    </row>
    <row r="75" spans="1:22" ht="15" thickBot="1" x14ac:dyDescent="0.35">
      <c r="A75" s="172" t="s">
        <v>10</v>
      </c>
      <c r="B75" s="3" t="s">
        <v>3</v>
      </c>
      <c r="C75" s="10"/>
      <c r="D75" s="10">
        <v>-2.25</v>
      </c>
      <c r="E75" s="10">
        <v>-5.48</v>
      </c>
      <c r="F75" s="10">
        <v>-3.9</v>
      </c>
      <c r="G75" s="10">
        <v>-2.15</v>
      </c>
      <c r="H75" s="10">
        <v>-2.39</v>
      </c>
      <c r="I75" s="10">
        <v>-6.59</v>
      </c>
      <c r="J75" s="11">
        <v>-8.4600000000000009</v>
      </c>
      <c r="K75" s="73">
        <v>-1.43</v>
      </c>
      <c r="L75" s="10">
        <v>-2.52</v>
      </c>
      <c r="M75" s="10">
        <v>-4.0199999999999996</v>
      </c>
      <c r="N75" s="10">
        <v>-8.41</v>
      </c>
      <c r="O75" s="12">
        <v>-3.22</v>
      </c>
      <c r="P75" s="12">
        <v>-2.57</v>
      </c>
      <c r="Q75" s="98">
        <f t="shared" ref="Q75:S76" si="42">(Q17-P17)/P17*100</f>
        <v>-0.30576118442227229</v>
      </c>
      <c r="R75" s="98">
        <f t="shared" si="42"/>
        <v>-1.6249663707290827</v>
      </c>
      <c r="S75" s="101">
        <f t="shared" si="42"/>
        <v>5.3054750314499808</v>
      </c>
      <c r="T75" s="98">
        <f t="shared" ref="T75" si="43">(T17-S17)/S17*100</f>
        <v>-3.3397392614138059</v>
      </c>
      <c r="U75" s="38">
        <f t="shared" si="39"/>
        <v>-42.34463101803086</v>
      </c>
      <c r="V75" s="38">
        <f t="shared" si="40"/>
        <v>-17.255791205371036</v>
      </c>
    </row>
    <row r="76" spans="1:22" ht="15" thickBot="1" x14ac:dyDescent="0.35">
      <c r="A76" s="173"/>
      <c r="B76" s="3" t="s">
        <v>4</v>
      </c>
      <c r="C76" s="10"/>
      <c r="D76" s="73">
        <v>2.27</v>
      </c>
      <c r="E76" s="10">
        <v>-5.91</v>
      </c>
      <c r="F76" s="10">
        <v>-0.39</v>
      </c>
      <c r="G76" s="10">
        <v>-9.27</v>
      </c>
      <c r="H76" s="10">
        <v>-4.3499999999999996</v>
      </c>
      <c r="I76" s="73">
        <v>-13.18</v>
      </c>
      <c r="J76" s="10">
        <v>-6.28</v>
      </c>
      <c r="K76" s="10">
        <v>-10.75</v>
      </c>
      <c r="L76" s="10">
        <v>-1.1000000000000001</v>
      </c>
      <c r="M76" s="10">
        <v>-12.97</v>
      </c>
      <c r="N76" s="10">
        <v>1.82</v>
      </c>
      <c r="O76" s="12">
        <v>-10.54</v>
      </c>
      <c r="P76" s="12">
        <v>2</v>
      </c>
      <c r="Q76" s="38">
        <f t="shared" si="42"/>
        <v>1.9569471624266144</v>
      </c>
      <c r="R76" s="120">
        <f t="shared" si="42"/>
        <v>-13.243761996161229</v>
      </c>
      <c r="S76" s="101">
        <f t="shared" si="42"/>
        <v>9.7345132743362832</v>
      </c>
      <c r="T76" s="98">
        <f t="shared" ref="T76" si="44">(T18-S18)/S18*100</f>
        <v>-1.6129032258064515</v>
      </c>
      <c r="U76" s="38">
        <f t="shared" si="39"/>
        <v>-53.875236294896034</v>
      </c>
      <c r="V76" s="38">
        <f t="shared" si="40"/>
        <v>-22.784810126582279</v>
      </c>
    </row>
    <row r="77" spans="1:22" ht="15" thickBot="1" x14ac:dyDescent="0.35">
      <c r="A77" s="178" t="s">
        <v>11</v>
      </c>
      <c r="B77" s="103" t="s">
        <v>3</v>
      </c>
      <c r="C77" s="24"/>
      <c r="D77" s="26">
        <v>0.87</v>
      </c>
      <c r="E77" s="20">
        <v>-4.95</v>
      </c>
      <c r="F77" s="20">
        <v>-3.48</v>
      </c>
      <c r="G77" s="20">
        <v>-1.43</v>
      </c>
      <c r="H77" s="20">
        <v>-0.79</v>
      </c>
      <c r="I77" s="20">
        <v>-3.05</v>
      </c>
      <c r="J77" s="20">
        <v>-5.16</v>
      </c>
      <c r="K77" s="20">
        <v>-1.62</v>
      </c>
      <c r="L77" s="20">
        <v>-1.1200000000000001</v>
      </c>
      <c r="M77" s="20">
        <v>-3.45</v>
      </c>
      <c r="N77" s="25">
        <v>-8.4700000000000006</v>
      </c>
      <c r="O77" s="19">
        <v>-3.49</v>
      </c>
      <c r="P77" s="19">
        <v>-2.5499999999999998</v>
      </c>
      <c r="Q77" s="39">
        <f t="shared" si="41"/>
        <v>-1.4076630646609916</v>
      </c>
      <c r="R77" s="99">
        <f t="shared" si="41"/>
        <v>0.71731819249565998</v>
      </c>
      <c r="S77" s="99">
        <f t="shared" si="41"/>
        <v>-0.4880795945184907</v>
      </c>
      <c r="T77" s="99">
        <f t="shared" si="41"/>
        <v>-1.3605208851388817</v>
      </c>
      <c r="U77" s="37">
        <f t="shared" si="39"/>
        <v>-34.415431394906882</v>
      </c>
      <c r="V77" s="37">
        <f t="shared" si="40"/>
        <v>-18.988060864707016</v>
      </c>
    </row>
    <row r="78" spans="1:22" ht="15" thickBot="1" x14ac:dyDescent="0.35">
      <c r="A78" s="179"/>
      <c r="B78" s="103" t="s">
        <v>4</v>
      </c>
      <c r="C78" s="20"/>
      <c r="D78" s="20">
        <v>-1.91</v>
      </c>
      <c r="E78" s="20">
        <v>-6.36</v>
      </c>
      <c r="F78" s="20">
        <v>-6.43</v>
      </c>
      <c r="G78" s="20">
        <v>-4.99</v>
      </c>
      <c r="H78" s="20">
        <v>-1.76</v>
      </c>
      <c r="I78" s="20">
        <v>-8.8800000000000008</v>
      </c>
      <c r="J78" s="20">
        <v>-7.5</v>
      </c>
      <c r="K78" s="20">
        <v>-8.9600000000000009</v>
      </c>
      <c r="L78" s="20">
        <v>-2.57</v>
      </c>
      <c r="M78" s="20">
        <v>-6.59</v>
      </c>
      <c r="N78" s="20">
        <v>-2.79</v>
      </c>
      <c r="O78" s="25">
        <v>-10.07</v>
      </c>
      <c r="P78" s="76">
        <v>0.44</v>
      </c>
      <c r="Q78" s="99">
        <f t="shared" si="41"/>
        <v>1.9212598425196852</v>
      </c>
      <c r="R78" s="99">
        <f t="shared" si="41"/>
        <v>-4.0482076637824473</v>
      </c>
      <c r="S78" s="102">
        <f t="shared" si="41"/>
        <v>2.3510466988727856</v>
      </c>
      <c r="T78" s="99">
        <f t="shared" si="41"/>
        <v>-2.89490245437382</v>
      </c>
      <c r="U78" s="37">
        <f t="shared" si="39"/>
        <v>-52.192099147947324</v>
      </c>
      <c r="V78" s="37">
        <f t="shared" si="40"/>
        <v>-20.278997675019376</v>
      </c>
    </row>
    <row r="79" spans="1:22" x14ac:dyDescent="0.3">
      <c r="A79" s="181" t="s">
        <v>100</v>
      </c>
      <c r="B79" s="181"/>
      <c r="C79" s="181"/>
      <c r="D79" s="181"/>
      <c r="E79" s="181"/>
      <c r="F79" s="181"/>
      <c r="G79" s="181"/>
      <c r="H79" s="181"/>
      <c r="I79" s="181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1"/>
      <c r="U79" s="181"/>
    </row>
    <row r="80" spans="1:22" x14ac:dyDescent="0.3">
      <c r="A80" s="180" t="s">
        <v>28</v>
      </c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</row>
    <row r="81" spans="1:1" x14ac:dyDescent="0.3">
      <c r="A81" s="27"/>
    </row>
  </sheetData>
  <mergeCells count="48">
    <mergeCell ref="A80:U80"/>
    <mergeCell ref="A21:U21"/>
    <mergeCell ref="A1:P1"/>
    <mergeCell ref="A42:U42"/>
    <mergeCell ref="A61:P61"/>
    <mergeCell ref="A79:U79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  <mergeCell ref="A63:A64"/>
    <mergeCell ref="A65:A66"/>
    <mergeCell ref="A43:B43"/>
    <mergeCell ref="A44:A45"/>
    <mergeCell ref="A46:A47"/>
    <mergeCell ref="A48:A49"/>
    <mergeCell ref="A50:A51"/>
    <mergeCell ref="A52:A53"/>
    <mergeCell ref="A39:A40"/>
    <mergeCell ref="A15:A16"/>
    <mergeCell ref="A17:A18"/>
    <mergeCell ref="A19:A20"/>
    <mergeCell ref="A24:B24"/>
    <mergeCell ref="A25:A26"/>
    <mergeCell ref="A27:A28"/>
    <mergeCell ref="A29:A30"/>
    <mergeCell ref="A31:A32"/>
    <mergeCell ref="A33:A34"/>
    <mergeCell ref="A35:A36"/>
    <mergeCell ref="A37:A38"/>
    <mergeCell ref="X16:Y16"/>
    <mergeCell ref="X17:X24"/>
    <mergeCell ref="A13:A14"/>
    <mergeCell ref="X3:AC3"/>
    <mergeCell ref="X4:Y4"/>
    <mergeCell ref="X5:X12"/>
    <mergeCell ref="X15:AC15"/>
    <mergeCell ref="A4:B4"/>
    <mergeCell ref="A5:A6"/>
    <mergeCell ref="A7:A8"/>
    <mergeCell ref="A9:A10"/>
    <mergeCell ref="A11:A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workbookViewId="0">
      <selection sqref="A1:U1"/>
    </sheetView>
  </sheetViews>
  <sheetFormatPr defaultRowHeight="14.4" x14ac:dyDescent="0.3"/>
  <cols>
    <col min="18" max="18" width="8.77734375" customWidth="1"/>
    <col min="19" max="20" width="8.77734375" style="122" customWidth="1"/>
    <col min="21" max="21" width="10" bestFit="1" customWidth="1"/>
    <col min="23" max="32" width="0" hidden="1" customWidth="1"/>
  </cols>
  <sheetData>
    <row r="1" spans="1:30" ht="15.6" x14ac:dyDescent="0.3">
      <c r="A1" s="182" t="s">
        <v>110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</row>
    <row r="2" spans="1:30" x14ac:dyDescent="0.3">
      <c r="A2" s="34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AD2">
        <v>2015</v>
      </c>
    </row>
    <row r="3" spans="1:30" ht="16.2" thickBot="1" x14ac:dyDescent="0.35">
      <c r="A3" s="33" t="s">
        <v>29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X3" s="186" t="s">
        <v>45</v>
      </c>
      <c r="Y3" s="187"/>
      <c r="Z3" s="187"/>
      <c r="AA3" s="187"/>
      <c r="AB3" s="187"/>
      <c r="AC3" s="187"/>
      <c r="AD3" s="58"/>
    </row>
    <row r="4" spans="1:30" ht="23.4" thickBot="1" x14ac:dyDescent="0.35">
      <c r="A4" s="176" t="s">
        <v>1</v>
      </c>
      <c r="B4" s="177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>
        <v>2018</v>
      </c>
      <c r="U4" s="2" t="s">
        <v>119</v>
      </c>
      <c r="X4" s="188" t="s">
        <v>37</v>
      </c>
      <c r="Y4" s="189"/>
      <c r="Z4" s="59" t="s">
        <v>38</v>
      </c>
      <c r="AA4" s="60" t="s">
        <v>39</v>
      </c>
      <c r="AB4" s="60" t="s">
        <v>40</v>
      </c>
      <c r="AC4" s="61" t="s">
        <v>41</v>
      </c>
      <c r="AD4" s="58"/>
    </row>
    <row r="5" spans="1:30" ht="15" thickBot="1" x14ac:dyDescent="0.35">
      <c r="A5" s="172" t="s">
        <v>2</v>
      </c>
      <c r="B5" s="3" t="s">
        <v>30</v>
      </c>
      <c r="C5" s="9">
        <v>949</v>
      </c>
      <c r="D5" s="10">
        <v>907</v>
      </c>
      <c r="E5" s="10">
        <v>789</v>
      </c>
      <c r="F5" s="10">
        <v>756</v>
      </c>
      <c r="G5" s="10">
        <v>790</v>
      </c>
      <c r="H5" s="10">
        <v>784</v>
      </c>
      <c r="I5" s="10">
        <v>708</v>
      </c>
      <c r="J5" s="10">
        <v>569</v>
      </c>
      <c r="K5" s="10">
        <v>568</v>
      </c>
      <c r="L5" s="10">
        <v>555</v>
      </c>
      <c r="M5" s="10">
        <v>520</v>
      </c>
      <c r="N5" s="10">
        <v>517</v>
      </c>
      <c r="O5" s="11">
        <v>439</v>
      </c>
      <c r="P5" s="12">
        <v>444</v>
      </c>
      <c r="Q5" s="12">
        <v>494</v>
      </c>
      <c r="R5" s="100">
        <f>'Dati ISTAT 16 senza IncMort'!C24</f>
        <v>456</v>
      </c>
      <c r="S5" s="124">
        <v>494</v>
      </c>
      <c r="T5" s="124">
        <f>'2018 da spss'!K3</f>
        <v>449</v>
      </c>
      <c r="U5" s="6">
        <f>SUM(C5:T5)</f>
        <v>11188</v>
      </c>
      <c r="X5" s="190" t="s">
        <v>42</v>
      </c>
      <c r="AA5" s="65">
        <v>16.831971995332555</v>
      </c>
      <c r="AB5" s="65">
        <v>16.831971995332555</v>
      </c>
      <c r="AC5" s="66">
        <v>16.831971995332555</v>
      </c>
      <c r="AD5" s="58"/>
    </row>
    <row r="6" spans="1:30" ht="15" thickBot="1" x14ac:dyDescent="0.35">
      <c r="A6" s="173"/>
      <c r="B6" s="3" t="s">
        <v>31</v>
      </c>
      <c r="C6" s="4">
        <v>52931</v>
      </c>
      <c r="D6" s="5">
        <v>53141</v>
      </c>
      <c r="E6" s="4">
        <v>50324</v>
      </c>
      <c r="F6" s="4">
        <v>48661</v>
      </c>
      <c r="G6" s="4">
        <v>47689</v>
      </c>
      <c r="H6" s="4">
        <v>46911</v>
      </c>
      <c r="I6" s="4">
        <v>47570</v>
      </c>
      <c r="J6" s="4">
        <v>43867</v>
      </c>
      <c r="K6" s="4">
        <v>44828</v>
      </c>
      <c r="L6" s="4">
        <v>44471</v>
      </c>
      <c r="M6" s="4">
        <v>42109</v>
      </c>
      <c r="N6" s="4">
        <v>39293</v>
      </c>
      <c r="O6" s="6">
        <v>37702</v>
      </c>
      <c r="P6" s="74">
        <v>36594</v>
      </c>
      <c r="Q6" s="74">
        <v>35909</v>
      </c>
      <c r="R6" s="74">
        <f>'Dati ISTAT 16 senza IncMort'!D24</f>
        <v>36179</v>
      </c>
      <c r="S6" s="127">
        <v>35817</v>
      </c>
      <c r="T6" s="127">
        <f>'2018 da spss'!K18</f>
        <v>35360</v>
      </c>
      <c r="U6" s="6">
        <f t="shared" ref="U6:U20" si="0">SUM(C6:T6)</f>
        <v>779356</v>
      </c>
      <c r="X6" s="191"/>
      <c r="Y6" s="63" t="s">
        <v>2</v>
      </c>
      <c r="Z6" s="48">
        <v>494</v>
      </c>
      <c r="AA6" s="67">
        <v>14.410735122520419</v>
      </c>
      <c r="AB6" s="67">
        <v>14.410735122520419</v>
      </c>
      <c r="AC6" s="68">
        <v>31.242707117852976</v>
      </c>
      <c r="AD6" s="58"/>
    </row>
    <row r="7" spans="1:30" ht="15" thickBot="1" x14ac:dyDescent="0.35">
      <c r="A7" s="172" t="s">
        <v>5</v>
      </c>
      <c r="B7" s="3" t="s">
        <v>30</v>
      </c>
      <c r="C7" s="9">
        <v>874</v>
      </c>
      <c r="D7" s="10">
        <v>870</v>
      </c>
      <c r="E7" s="10">
        <v>829</v>
      </c>
      <c r="F7" s="10">
        <v>728</v>
      </c>
      <c r="G7" s="10">
        <v>703</v>
      </c>
      <c r="H7" s="10">
        <v>707</v>
      </c>
      <c r="I7" s="10">
        <v>585</v>
      </c>
      <c r="J7" s="10">
        <v>625</v>
      </c>
      <c r="K7" s="10">
        <v>507</v>
      </c>
      <c r="L7" s="10">
        <v>505</v>
      </c>
      <c r="M7" s="10">
        <v>538</v>
      </c>
      <c r="N7" s="10">
        <v>460</v>
      </c>
      <c r="O7" s="73">
        <v>447</v>
      </c>
      <c r="P7" s="12">
        <v>450</v>
      </c>
      <c r="Q7" s="11">
        <v>420</v>
      </c>
      <c r="R7" s="100">
        <f>'Dati ISTAT 16 senza IncMort'!C25</f>
        <v>422</v>
      </c>
      <c r="S7" s="124">
        <v>425</v>
      </c>
      <c r="T7" s="124">
        <f>'2018 da spss'!K4</f>
        <v>484</v>
      </c>
      <c r="U7" s="6">
        <f t="shared" si="0"/>
        <v>10579</v>
      </c>
      <c r="X7" s="191"/>
      <c r="Y7" s="63" t="s">
        <v>5</v>
      </c>
      <c r="Z7" s="48">
        <v>420</v>
      </c>
      <c r="AA7" s="67">
        <v>12.252042007001167</v>
      </c>
      <c r="AB7" s="67">
        <v>12.252042007001167</v>
      </c>
      <c r="AC7" s="68">
        <v>43.494749124854145</v>
      </c>
      <c r="AD7" s="58"/>
    </row>
    <row r="8" spans="1:30" ht="15" thickBot="1" x14ac:dyDescent="0.35">
      <c r="A8" s="173"/>
      <c r="B8" s="3" t="s">
        <v>31</v>
      </c>
      <c r="C8" s="4">
        <v>50954</v>
      </c>
      <c r="D8" s="5">
        <v>51778</v>
      </c>
      <c r="E8" s="4">
        <v>49851</v>
      </c>
      <c r="F8" s="4">
        <v>46867</v>
      </c>
      <c r="G8" s="4">
        <v>45995</v>
      </c>
      <c r="H8" s="4">
        <v>46605</v>
      </c>
      <c r="I8" s="4">
        <v>45607</v>
      </c>
      <c r="J8" s="4">
        <v>45241</v>
      </c>
      <c r="K8" s="4">
        <v>42905</v>
      </c>
      <c r="L8" s="4">
        <v>43387</v>
      </c>
      <c r="M8" s="4">
        <v>42532</v>
      </c>
      <c r="N8" s="4">
        <v>37842</v>
      </c>
      <c r="O8" s="6">
        <v>38167</v>
      </c>
      <c r="P8" s="74">
        <v>36526</v>
      </c>
      <c r="Q8" s="74">
        <v>35527</v>
      </c>
      <c r="R8" s="74">
        <f>'Dati ISTAT 16 senza IncMort'!D25</f>
        <v>36033</v>
      </c>
      <c r="S8" s="124">
        <v>35133</v>
      </c>
      <c r="T8" s="127">
        <f>'2018 da spss'!K19</f>
        <v>34765</v>
      </c>
      <c r="U8" s="6">
        <f t="shared" si="0"/>
        <v>765715</v>
      </c>
      <c r="X8" s="191"/>
      <c r="Y8" s="63" t="s">
        <v>6</v>
      </c>
      <c r="Z8" s="48">
        <v>435</v>
      </c>
      <c r="AA8" s="67">
        <v>12.689614935822638</v>
      </c>
      <c r="AB8" s="67">
        <v>12.689614935822638</v>
      </c>
      <c r="AC8" s="68">
        <v>56.184364060676778</v>
      </c>
      <c r="AD8" s="58"/>
    </row>
    <row r="9" spans="1:30" ht="15" thickBot="1" x14ac:dyDescent="0.35">
      <c r="A9" s="172" t="s">
        <v>6</v>
      </c>
      <c r="B9" s="3" t="s">
        <v>30</v>
      </c>
      <c r="C9" s="9">
        <v>862</v>
      </c>
      <c r="D9" s="10">
        <v>854</v>
      </c>
      <c r="E9" s="10">
        <v>810</v>
      </c>
      <c r="F9" s="10">
        <v>708</v>
      </c>
      <c r="G9" s="10">
        <v>712</v>
      </c>
      <c r="H9" s="10">
        <v>666</v>
      </c>
      <c r="I9" s="10">
        <v>638</v>
      </c>
      <c r="J9" s="10">
        <v>586</v>
      </c>
      <c r="K9" s="10">
        <v>568</v>
      </c>
      <c r="L9" s="10">
        <v>536</v>
      </c>
      <c r="M9" s="10">
        <v>525</v>
      </c>
      <c r="N9" s="10">
        <v>474</v>
      </c>
      <c r="O9" s="11">
        <v>427</v>
      </c>
      <c r="P9" s="12">
        <v>469</v>
      </c>
      <c r="Q9" s="12">
        <v>435</v>
      </c>
      <c r="R9" s="100">
        <f>'Dati ISTAT 16 senza IncMort'!C26</f>
        <v>440</v>
      </c>
      <c r="S9" s="124">
        <v>449</v>
      </c>
      <c r="T9" s="124">
        <f>'2018 da spss'!K5</f>
        <v>487</v>
      </c>
      <c r="U9" s="6">
        <f t="shared" si="0"/>
        <v>10646</v>
      </c>
      <c r="X9" s="191"/>
      <c r="Y9" s="63" t="s">
        <v>7</v>
      </c>
      <c r="Z9" s="48">
        <v>456</v>
      </c>
      <c r="AA9" s="67">
        <v>13.302217036172696</v>
      </c>
      <c r="AB9" s="67">
        <v>13.302217036172696</v>
      </c>
      <c r="AC9" s="68">
        <v>69.486581096849477</v>
      </c>
      <c r="AD9" s="58"/>
    </row>
    <row r="10" spans="1:30" ht="15" thickBot="1" x14ac:dyDescent="0.35">
      <c r="A10" s="173"/>
      <c r="B10" s="3" t="s">
        <v>31</v>
      </c>
      <c r="C10" s="4">
        <v>50594</v>
      </c>
      <c r="D10" s="5">
        <v>51929</v>
      </c>
      <c r="E10" s="4">
        <v>50192</v>
      </c>
      <c r="F10" s="4">
        <v>47233</v>
      </c>
      <c r="G10" s="4">
        <v>46507</v>
      </c>
      <c r="H10" s="4">
        <v>46330</v>
      </c>
      <c r="I10" s="4">
        <v>46464</v>
      </c>
      <c r="J10" s="4">
        <v>44758</v>
      </c>
      <c r="K10" s="4">
        <v>44309</v>
      </c>
      <c r="L10" s="4">
        <v>43443</v>
      </c>
      <c r="M10" s="4">
        <v>42534</v>
      </c>
      <c r="N10" s="4">
        <v>38152</v>
      </c>
      <c r="O10" s="74">
        <v>36868</v>
      </c>
      <c r="P10" s="6">
        <v>37055</v>
      </c>
      <c r="Q10" s="74">
        <v>36192</v>
      </c>
      <c r="R10" s="74">
        <f>'Dati ISTAT 16 senza IncMort'!D26</f>
        <v>35929</v>
      </c>
      <c r="S10" s="124">
        <v>35934</v>
      </c>
      <c r="T10" s="127">
        <f>'2018 da spss'!K20</f>
        <v>35142</v>
      </c>
      <c r="U10" s="6">
        <f t="shared" si="0"/>
        <v>769565</v>
      </c>
      <c r="X10" s="191"/>
      <c r="Y10" s="63" t="s">
        <v>8</v>
      </c>
      <c r="Z10" s="48">
        <v>449</v>
      </c>
      <c r="AA10" s="67">
        <v>13.098016336056009</v>
      </c>
      <c r="AB10" s="67">
        <v>13.098016336056009</v>
      </c>
      <c r="AC10" s="68">
        <v>82.584597432905483</v>
      </c>
      <c r="AD10" s="58"/>
    </row>
    <row r="11" spans="1:30" ht="15" thickBot="1" x14ac:dyDescent="0.35">
      <c r="A11" s="172" t="s">
        <v>7</v>
      </c>
      <c r="B11" s="3" t="s">
        <v>30</v>
      </c>
      <c r="C11" s="9">
        <v>939</v>
      </c>
      <c r="D11" s="9">
        <v>939</v>
      </c>
      <c r="E11" s="10">
        <v>930</v>
      </c>
      <c r="F11" s="10">
        <v>794</v>
      </c>
      <c r="G11" s="10">
        <v>732</v>
      </c>
      <c r="H11" s="10">
        <v>714</v>
      </c>
      <c r="I11" s="10">
        <v>689</v>
      </c>
      <c r="J11" s="10">
        <v>651</v>
      </c>
      <c r="K11" s="10">
        <v>582</v>
      </c>
      <c r="L11" s="10">
        <v>509</v>
      </c>
      <c r="M11" s="10">
        <v>495</v>
      </c>
      <c r="N11" s="10">
        <v>508</v>
      </c>
      <c r="O11" s="12">
        <v>462</v>
      </c>
      <c r="P11" s="73">
        <v>448</v>
      </c>
      <c r="Q11" s="6">
        <v>456</v>
      </c>
      <c r="R11" s="7">
        <f>'Dati ISTAT 16 senza IncMort'!C27</f>
        <v>413</v>
      </c>
      <c r="S11" s="124">
        <v>470</v>
      </c>
      <c r="T11" s="124">
        <f>'2018 da spss'!K6</f>
        <v>448</v>
      </c>
      <c r="U11" s="6">
        <f t="shared" si="0"/>
        <v>11179</v>
      </c>
      <c r="X11" s="191"/>
      <c r="Y11" s="63" t="s">
        <v>9</v>
      </c>
      <c r="Z11" s="48">
        <v>597</v>
      </c>
      <c r="AA11" s="67">
        <v>17.415402567094517</v>
      </c>
      <c r="AB11" s="67">
        <v>17.415402567094517</v>
      </c>
      <c r="AC11" s="68">
        <v>100</v>
      </c>
      <c r="AD11" s="58"/>
    </row>
    <row r="12" spans="1:30" ht="15" thickBot="1" x14ac:dyDescent="0.35">
      <c r="A12" s="173"/>
      <c r="B12" s="3" t="s">
        <v>31</v>
      </c>
      <c r="C12" s="4">
        <v>51662</v>
      </c>
      <c r="D12" s="5">
        <v>52740</v>
      </c>
      <c r="E12" s="4">
        <v>50161</v>
      </c>
      <c r="F12" s="4">
        <v>49320</v>
      </c>
      <c r="G12" s="4">
        <v>46744</v>
      </c>
      <c r="H12" s="4">
        <v>48337</v>
      </c>
      <c r="I12" s="4">
        <v>46042</v>
      </c>
      <c r="J12" s="4">
        <v>44169</v>
      </c>
      <c r="K12" s="4">
        <v>46120</v>
      </c>
      <c r="L12" s="4">
        <v>44077</v>
      </c>
      <c r="M12" s="4">
        <v>41942</v>
      </c>
      <c r="N12" s="4">
        <v>38778</v>
      </c>
      <c r="O12" s="6">
        <v>37778</v>
      </c>
      <c r="P12" s="74">
        <v>36550</v>
      </c>
      <c r="Q12" s="6">
        <v>36641</v>
      </c>
      <c r="R12" s="74">
        <f>'Dati ISTAT 16 senza IncMort'!D27</f>
        <v>36282</v>
      </c>
      <c r="S12" s="124">
        <v>36022</v>
      </c>
      <c r="T12" s="127">
        <f>'2018 da spss'!K21</f>
        <v>35771</v>
      </c>
      <c r="U12" s="6">
        <f t="shared" si="0"/>
        <v>779136</v>
      </c>
      <c r="X12" s="192"/>
      <c r="Y12" s="62" t="s">
        <v>10</v>
      </c>
      <c r="Z12" s="47">
        <v>577</v>
      </c>
      <c r="AA12" s="69">
        <v>100</v>
      </c>
      <c r="AB12" s="69">
        <v>100</v>
      </c>
      <c r="AC12" s="70"/>
      <c r="AD12" s="58"/>
    </row>
    <row r="13" spans="1:30" ht="15" thickBot="1" x14ac:dyDescent="0.35">
      <c r="A13" s="172" t="s">
        <v>8</v>
      </c>
      <c r="B13" s="3" t="s">
        <v>30</v>
      </c>
      <c r="C13" s="5">
        <v>1040</v>
      </c>
      <c r="D13" s="10">
        <v>972</v>
      </c>
      <c r="E13" s="10">
        <v>892</v>
      </c>
      <c r="F13" s="10">
        <v>847</v>
      </c>
      <c r="G13" s="10">
        <v>810</v>
      </c>
      <c r="H13" s="10">
        <v>803</v>
      </c>
      <c r="I13" s="10">
        <v>744</v>
      </c>
      <c r="J13" s="10">
        <v>683</v>
      </c>
      <c r="K13" s="10">
        <v>608</v>
      </c>
      <c r="L13" s="10">
        <v>608</v>
      </c>
      <c r="M13" s="10">
        <v>535</v>
      </c>
      <c r="N13" s="10">
        <v>555</v>
      </c>
      <c r="O13" s="12">
        <v>497</v>
      </c>
      <c r="P13" s="6">
        <v>453</v>
      </c>
      <c r="Q13" s="73">
        <v>449</v>
      </c>
      <c r="R13" s="100">
        <f>'Dati ISTAT 16 senza IncMort'!C28</f>
        <v>502</v>
      </c>
      <c r="S13" s="124">
        <v>453</v>
      </c>
      <c r="T13" s="127">
        <f>'2018 da spss'!K7</f>
        <v>444</v>
      </c>
      <c r="U13" s="6">
        <f t="shared" si="0"/>
        <v>11895</v>
      </c>
      <c r="Y13" s="64" t="s">
        <v>11</v>
      </c>
      <c r="Z13" s="49">
        <v>3428</v>
      </c>
    </row>
    <row r="14" spans="1:30" ht="15" thickBot="1" x14ac:dyDescent="0.35">
      <c r="A14" s="173"/>
      <c r="B14" s="3" t="s">
        <v>31</v>
      </c>
      <c r="C14" s="4">
        <v>55191</v>
      </c>
      <c r="D14" s="5">
        <v>56453</v>
      </c>
      <c r="E14" s="4">
        <v>51808</v>
      </c>
      <c r="F14" s="4">
        <v>51061</v>
      </c>
      <c r="G14" s="4">
        <v>50012</v>
      </c>
      <c r="H14" s="4">
        <v>49796</v>
      </c>
      <c r="I14" s="4">
        <v>49422</v>
      </c>
      <c r="J14" s="4">
        <v>47037</v>
      </c>
      <c r="K14" s="4">
        <v>46038</v>
      </c>
      <c r="L14" s="4">
        <v>46985</v>
      </c>
      <c r="M14" s="4">
        <v>44229</v>
      </c>
      <c r="N14" s="4">
        <v>40904</v>
      </c>
      <c r="O14" s="6">
        <v>38894</v>
      </c>
      <c r="P14" s="6">
        <v>37904</v>
      </c>
      <c r="Q14" s="7">
        <v>37110</v>
      </c>
      <c r="R14" s="74">
        <f>'Dati ISTAT 16 senza IncMort'!D28</f>
        <v>38603</v>
      </c>
      <c r="S14" s="124">
        <v>37551</v>
      </c>
      <c r="T14" s="124">
        <f>'2018 da spss'!K22</f>
        <v>37282</v>
      </c>
      <c r="U14" s="6">
        <f t="shared" si="0"/>
        <v>816280</v>
      </c>
    </row>
    <row r="15" spans="1:30" ht="15" thickBot="1" x14ac:dyDescent="0.35">
      <c r="A15" s="172" t="s">
        <v>9</v>
      </c>
      <c r="B15" s="3" t="s">
        <v>30</v>
      </c>
      <c r="C15" s="5">
        <v>1240</v>
      </c>
      <c r="D15" s="4">
        <v>1196</v>
      </c>
      <c r="E15" s="4">
        <v>1143</v>
      </c>
      <c r="F15" s="4">
        <v>1110</v>
      </c>
      <c r="G15" s="4">
        <v>1018</v>
      </c>
      <c r="H15" s="10">
        <v>991</v>
      </c>
      <c r="I15" s="10">
        <v>904</v>
      </c>
      <c r="J15" s="10">
        <v>814</v>
      </c>
      <c r="K15" s="10">
        <v>708</v>
      </c>
      <c r="L15" s="10">
        <v>705</v>
      </c>
      <c r="M15" s="10">
        <v>641</v>
      </c>
      <c r="N15" s="10">
        <v>640</v>
      </c>
      <c r="O15" s="73">
        <v>535</v>
      </c>
      <c r="P15" s="12">
        <v>544</v>
      </c>
      <c r="Q15" s="12">
        <v>597</v>
      </c>
      <c r="R15" s="100">
        <f>'Dati ISTAT 16 senza IncMort'!C29</f>
        <v>553</v>
      </c>
      <c r="S15" s="124">
        <v>533</v>
      </c>
      <c r="T15" s="127">
        <f>'2018 da spss'!K8</f>
        <v>492</v>
      </c>
      <c r="U15" s="6">
        <f t="shared" si="0"/>
        <v>14364</v>
      </c>
      <c r="X15" s="186" t="s">
        <v>46</v>
      </c>
      <c r="Y15" s="187"/>
      <c r="Z15" s="187"/>
      <c r="AA15" s="187"/>
      <c r="AB15" s="187"/>
      <c r="AC15" s="187"/>
      <c r="AD15" s="58"/>
    </row>
    <row r="16" spans="1:30" ht="19.2" thickBot="1" x14ac:dyDescent="0.35">
      <c r="A16" s="173"/>
      <c r="B16" s="3" t="s">
        <v>31</v>
      </c>
      <c r="C16" s="4">
        <v>57988</v>
      </c>
      <c r="D16" s="5">
        <v>59349</v>
      </c>
      <c r="E16" s="4">
        <v>54582</v>
      </c>
      <c r="F16" s="4">
        <v>52819</v>
      </c>
      <c r="G16" s="4">
        <v>52200</v>
      </c>
      <c r="H16" s="4">
        <v>50230</v>
      </c>
      <c r="I16" s="4">
        <v>48546</v>
      </c>
      <c r="J16" s="4">
        <v>46377</v>
      </c>
      <c r="K16" s="4">
        <v>44695</v>
      </c>
      <c r="L16" s="4">
        <v>44735</v>
      </c>
      <c r="M16" s="4">
        <v>42678</v>
      </c>
      <c r="N16" s="4">
        <v>39429</v>
      </c>
      <c r="O16" s="6">
        <v>37252</v>
      </c>
      <c r="P16" s="6">
        <v>35996</v>
      </c>
      <c r="Q16" s="74">
        <v>35222</v>
      </c>
      <c r="R16" s="74">
        <f>'Dati ISTAT 16 senza IncMort'!D29</f>
        <v>36096</v>
      </c>
      <c r="S16" s="124">
        <v>34895</v>
      </c>
      <c r="T16" s="127">
        <f>'2018 da spss'!K23</f>
        <v>34702</v>
      </c>
      <c r="U16" s="6">
        <f t="shared" si="0"/>
        <v>807791</v>
      </c>
      <c r="X16" s="188" t="s">
        <v>37</v>
      </c>
      <c r="Y16" s="189"/>
      <c r="Z16" s="59" t="s">
        <v>38</v>
      </c>
      <c r="AA16" s="71" t="s">
        <v>39</v>
      </c>
      <c r="AB16" s="71" t="s">
        <v>40</v>
      </c>
      <c r="AC16" s="72" t="s">
        <v>41</v>
      </c>
      <c r="AD16" s="58"/>
    </row>
    <row r="17" spans="1:30" ht="15" thickBot="1" x14ac:dyDescent="0.35">
      <c r="A17" s="172" t="s">
        <v>10</v>
      </c>
      <c r="B17" s="3" t="s">
        <v>30</v>
      </c>
      <c r="C17" s="4">
        <v>1192</v>
      </c>
      <c r="D17" s="5">
        <v>1242</v>
      </c>
      <c r="E17" s="4">
        <v>1170</v>
      </c>
      <c r="F17" s="4">
        <v>1179</v>
      </c>
      <c r="G17" s="4">
        <v>1053</v>
      </c>
      <c r="H17" s="4">
        <v>1004</v>
      </c>
      <c r="I17" s="10">
        <v>863</v>
      </c>
      <c r="J17" s="10">
        <v>803</v>
      </c>
      <c r="K17" s="10">
        <v>696</v>
      </c>
      <c r="L17" s="10">
        <v>696</v>
      </c>
      <c r="M17" s="10">
        <v>606</v>
      </c>
      <c r="N17" s="10">
        <v>599</v>
      </c>
      <c r="O17" s="12">
        <v>594</v>
      </c>
      <c r="P17" s="73">
        <v>573</v>
      </c>
      <c r="Q17" s="6">
        <v>577</v>
      </c>
      <c r="R17" s="7">
        <f>'Dati ISTAT 16 senza IncMort'!C30</f>
        <v>497</v>
      </c>
      <c r="S17" s="124">
        <v>554</v>
      </c>
      <c r="T17" s="124">
        <f>'2018 da spss'!K9</f>
        <v>530</v>
      </c>
      <c r="U17" s="6">
        <f t="shared" si="0"/>
        <v>14428</v>
      </c>
      <c r="X17" s="190" t="s">
        <v>42</v>
      </c>
      <c r="AA17" s="65">
        <v>12.27887574923052</v>
      </c>
      <c r="AB17" s="65">
        <v>12.27887574923052</v>
      </c>
      <c r="AC17" s="66">
        <v>12.27887574923052</v>
      </c>
      <c r="AD17" s="58"/>
    </row>
    <row r="18" spans="1:30" ht="15" thickBot="1" x14ac:dyDescent="0.35">
      <c r="A18" s="173"/>
      <c r="B18" s="3" t="s">
        <v>31</v>
      </c>
      <c r="C18" s="5">
        <v>53966</v>
      </c>
      <c r="D18" s="4">
        <v>53102</v>
      </c>
      <c r="E18" s="4">
        <v>49557</v>
      </c>
      <c r="F18" s="4">
        <v>47218</v>
      </c>
      <c r="G18" s="4">
        <v>45711</v>
      </c>
      <c r="H18" s="4">
        <v>44746</v>
      </c>
      <c r="I18" s="4">
        <v>42199</v>
      </c>
      <c r="J18" s="4">
        <v>39290</v>
      </c>
      <c r="K18" s="4">
        <v>38363</v>
      </c>
      <c r="L18" s="4">
        <v>37622</v>
      </c>
      <c r="M18" s="4">
        <v>35995</v>
      </c>
      <c r="N18" s="4">
        <v>32466</v>
      </c>
      <c r="O18" s="6">
        <v>31432</v>
      </c>
      <c r="P18" s="6">
        <v>30522</v>
      </c>
      <c r="Q18" s="74">
        <v>30319</v>
      </c>
      <c r="R18" s="74">
        <f>'Dati ISTAT 16 senza IncMort'!D30</f>
        <v>30053</v>
      </c>
      <c r="S18" s="124">
        <v>31398</v>
      </c>
      <c r="T18" s="127">
        <f>'2018 da spss'!K24</f>
        <v>29897</v>
      </c>
      <c r="U18" s="6">
        <f t="shared" si="0"/>
        <v>703856</v>
      </c>
      <c r="X18" s="191"/>
      <c r="Y18" s="63" t="s">
        <v>2</v>
      </c>
      <c r="Z18" s="48">
        <v>35909</v>
      </c>
      <c r="AA18" s="67">
        <v>14.54276688806091</v>
      </c>
      <c r="AB18" s="67">
        <v>14.54276688806091</v>
      </c>
      <c r="AC18" s="68">
        <v>26.821642637291429</v>
      </c>
      <c r="AD18" s="58"/>
    </row>
    <row r="19" spans="1:30" ht="15" thickBot="1" x14ac:dyDescent="0.35">
      <c r="A19" s="178" t="s">
        <v>11</v>
      </c>
      <c r="B19" s="3" t="s">
        <v>30</v>
      </c>
      <c r="C19" s="14">
        <v>7096</v>
      </c>
      <c r="D19" s="13">
        <v>6980</v>
      </c>
      <c r="E19" s="13">
        <v>6563</v>
      </c>
      <c r="F19" s="13">
        <v>6122</v>
      </c>
      <c r="G19" s="13">
        <v>5818</v>
      </c>
      <c r="H19" s="13">
        <v>5669</v>
      </c>
      <c r="I19" s="13">
        <v>5131</v>
      </c>
      <c r="J19" s="13">
        <v>4731</v>
      </c>
      <c r="K19" s="13">
        <v>4237</v>
      </c>
      <c r="L19" s="13">
        <v>4114</v>
      </c>
      <c r="M19" s="13">
        <v>3860</v>
      </c>
      <c r="N19" s="13">
        <v>3753</v>
      </c>
      <c r="O19" s="8">
        <v>3401</v>
      </c>
      <c r="P19" s="75">
        <v>3381</v>
      </c>
      <c r="Q19" s="8">
        <f t="shared" ref="Q19:T20" si="1">SUM(Q5+Q7+Q9+Q11+Q13+Q15+Q17)</f>
        <v>3428</v>
      </c>
      <c r="R19" s="15">
        <f t="shared" si="1"/>
        <v>3283</v>
      </c>
      <c r="S19" s="75">
        <f t="shared" si="1"/>
        <v>3378</v>
      </c>
      <c r="T19" s="166">
        <f t="shared" si="1"/>
        <v>3334</v>
      </c>
      <c r="U19" s="16">
        <f t="shared" si="0"/>
        <v>84279</v>
      </c>
      <c r="X19" s="191"/>
      <c r="Y19" s="63" t="s">
        <v>5</v>
      </c>
      <c r="Z19" s="48">
        <v>35527</v>
      </c>
      <c r="AA19" s="67">
        <v>14.388060910416328</v>
      </c>
      <c r="AB19" s="67">
        <v>14.388060910416328</v>
      </c>
      <c r="AC19" s="68">
        <v>41.209703547707761</v>
      </c>
      <c r="AD19" s="58"/>
    </row>
    <row r="20" spans="1:30" ht="15" thickBot="1" x14ac:dyDescent="0.35">
      <c r="A20" s="179"/>
      <c r="B20" s="3" t="s">
        <v>31</v>
      </c>
      <c r="C20" s="13">
        <v>373286</v>
      </c>
      <c r="D20" s="14">
        <v>378492</v>
      </c>
      <c r="E20" s="13">
        <v>356475</v>
      </c>
      <c r="F20" s="13">
        <v>343179</v>
      </c>
      <c r="G20" s="13">
        <v>334858</v>
      </c>
      <c r="H20" s="13">
        <v>332955</v>
      </c>
      <c r="I20" s="13">
        <v>325850</v>
      </c>
      <c r="J20" s="13">
        <v>310739</v>
      </c>
      <c r="K20" s="13">
        <v>307258</v>
      </c>
      <c r="L20" s="13">
        <v>304720</v>
      </c>
      <c r="M20" s="13">
        <v>292019</v>
      </c>
      <c r="N20" s="13">
        <v>266864</v>
      </c>
      <c r="O20" s="8">
        <v>258093</v>
      </c>
      <c r="P20" s="8">
        <v>251147</v>
      </c>
      <c r="Q20" s="75">
        <f t="shared" si="1"/>
        <v>246920</v>
      </c>
      <c r="R20" s="75">
        <f t="shared" si="1"/>
        <v>249175</v>
      </c>
      <c r="S20" s="75">
        <f t="shared" si="1"/>
        <v>246750</v>
      </c>
      <c r="T20" s="15">
        <f t="shared" si="1"/>
        <v>242919</v>
      </c>
      <c r="U20" s="16">
        <f t="shared" si="0"/>
        <v>5421699</v>
      </c>
      <c r="X20" s="191"/>
      <c r="Y20" s="63" t="s">
        <v>6</v>
      </c>
      <c r="Z20" s="48">
        <v>36192</v>
      </c>
      <c r="AA20" s="67">
        <v>14.657378908148388</v>
      </c>
      <c r="AB20" s="67">
        <v>14.657378908148388</v>
      </c>
      <c r="AC20" s="68">
        <v>55.867082455856149</v>
      </c>
      <c r="AD20" s="58"/>
    </row>
    <row r="21" spans="1:30" x14ac:dyDescent="0.3">
      <c r="A21" s="181" t="s">
        <v>100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X21" s="191"/>
      <c r="Y21" s="63" t="s">
        <v>7</v>
      </c>
      <c r="Z21" s="48">
        <v>36641</v>
      </c>
      <c r="AA21" s="67">
        <v>14.839219180301312</v>
      </c>
      <c r="AB21" s="67">
        <v>14.839219180301312</v>
      </c>
      <c r="AC21" s="68">
        <v>70.706301636157463</v>
      </c>
      <c r="AD21" s="58"/>
    </row>
    <row r="22" spans="1:30" x14ac:dyDescent="0.3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X22" s="191"/>
      <c r="Y22" s="63" t="s">
        <v>8</v>
      </c>
      <c r="Z22" s="48">
        <v>37110</v>
      </c>
      <c r="AA22" s="67">
        <v>15.029159241859711</v>
      </c>
      <c r="AB22" s="67">
        <v>15.029159241859711</v>
      </c>
      <c r="AC22" s="68">
        <v>85.735460878017165</v>
      </c>
      <c r="AD22" s="58"/>
    </row>
    <row r="23" spans="1:30" ht="16.2" thickBot="1" x14ac:dyDescent="0.35">
      <c r="A23" s="183" t="s">
        <v>12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36"/>
      <c r="R23" s="36"/>
      <c r="S23" s="125"/>
      <c r="T23" s="125"/>
      <c r="U23" s="31"/>
      <c r="X23" s="191"/>
      <c r="Y23" s="63" t="s">
        <v>9</v>
      </c>
      <c r="Z23" s="48">
        <v>35222</v>
      </c>
      <c r="AA23" s="67">
        <v>14.264539121982828</v>
      </c>
      <c r="AB23" s="67">
        <v>14.264539121982828</v>
      </c>
      <c r="AC23" s="68">
        <v>100</v>
      </c>
      <c r="AD23" s="58"/>
    </row>
    <row r="24" spans="1:30" ht="15" thickBot="1" x14ac:dyDescent="0.35">
      <c r="A24" s="176" t="s">
        <v>32</v>
      </c>
      <c r="B24" s="177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>
        <v>2017</v>
      </c>
      <c r="T24" s="2">
        <v>2018</v>
      </c>
      <c r="U24" s="2" t="s">
        <v>11</v>
      </c>
      <c r="X24" s="192"/>
      <c r="Y24" s="62" t="s">
        <v>10</v>
      </c>
      <c r="Z24" s="47">
        <v>30319</v>
      </c>
      <c r="AA24" s="69">
        <v>100</v>
      </c>
      <c r="AB24" s="69">
        <v>100</v>
      </c>
      <c r="AC24" s="70"/>
      <c r="AD24" s="58"/>
    </row>
    <row r="25" spans="1:30" ht="15" thickBot="1" x14ac:dyDescent="0.35">
      <c r="A25" s="172" t="s">
        <v>2</v>
      </c>
      <c r="B25" s="3" t="s">
        <v>30</v>
      </c>
      <c r="C25" s="38">
        <f>C5/U5*100</f>
        <v>8.4823024669288518</v>
      </c>
      <c r="D25" s="38">
        <f>D5/U5*100</f>
        <v>8.1069002502681435</v>
      </c>
      <c r="E25" s="38">
        <f>E5/U5*100</f>
        <v>7.0521987844118703</v>
      </c>
      <c r="F25" s="38">
        <f>F5/U5*100</f>
        <v>6.7572398998927419</v>
      </c>
      <c r="G25" s="38">
        <f>G5/U5*100</f>
        <v>7.0611369324276012</v>
      </c>
      <c r="H25" s="38">
        <f>H5/U5*100</f>
        <v>7.0075080443332149</v>
      </c>
      <c r="I25" s="38">
        <f>I5/U5*100</f>
        <v>6.3282087951376482</v>
      </c>
      <c r="J25" s="38">
        <f>J5/U5*100</f>
        <v>5.0858062209510191</v>
      </c>
      <c r="K25" s="38">
        <f>K5/U5*100</f>
        <v>5.0768680729352882</v>
      </c>
      <c r="L25" s="38">
        <f>L5/U5*100</f>
        <v>4.960672148730783</v>
      </c>
      <c r="M25" s="38">
        <f>M5/U5*100</f>
        <v>4.6478369681801937</v>
      </c>
      <c r="N25" s="38">
        <f>N5/U5*100</f>
        <v>4.6210225241330001</v>
      </c>
      <c r="O25" s="38">
        <f>O5/U5*100</f>
        <v>3.9238469789059707</v>
      </c>
      <c r="P25" s="38">
        <f>P5/U5*100</f>
        <v>3.9685377189846265</v>
      </c>
      <c r="Q25" s="38">
        <f>Q5/U5*100</f>
        <v>4.4154451197711841</v>
      </c>
      <c r="R25" s="38">
        <f>R5/U5*100</f>
        <v>4.0757954951734003</v>
      </c>
      <c r="S25" s="38">
        <f t="shared" ref="S25:S40" si="2">S5/U5*100</f>
        <v>4.4154451197711841</v>
      </c>
      <c r="T25" s="38">
        <f>T5/U5*100</f>
        <v>4.0132284590632814</v>
      </c>
      <c r="U25" s="129">
        <f>SUM(C25:T25)</f>
        <v>99.999999999999972</v>
      </c>
      <c r="Y25" s="64" t="s">
        <v>11</v>
      </c>
      <c r="Z25" s="49">
        <v>246920</v>
      </c>
    </row>
    <row r="26" spans="1:30" ht="15" thickBot="1" x14ac:dyDescent="0.35">
      <c r="A26" s="173"/>
      <c r="B26" s="3" t="s">
        <v>31</v>
      </c>
      <c r="C26" s="38">
        <f t="shared" ref="C26:C40" si="3">C6/U6*100</f>
        <v>6.7916330919374461</v>
      </c>
      <c r="D26" s="38">
        <f t="shared" ref="D26:D40" si="4">D6/U6*100</f>
        <v>6.8185784160255389</v>
      </c>
      <c r="E26" s="38">
        <f t="shared" ref="E26:E40" si="5">E6/U6*100</f>
        <v>6.4571261400438313</v>
      </c>
      <c r="F26" s="38">
        <f t="shared" ref="F26:F40" si="6">F6/U6*100</f>
        <v>6.2437448354795499</v>
      </c>
      <c r="G26" s="38">
        <f t="shared" ref="G26:G40" si="7">G6/U6*100</f>
        <v>6.1190264782718033</v>
      </c>
      <c r="H26" s="38">
        <f t="shared" ref="H26:H40" si="8">H6/U6*100</f>
        <v>6.0192004680787727</v>
      </c>
      <c r="I26" s="38">
        <f t="shared" ref="I26:I40" si="9">I6/U6*100</f>
        <v>6.1037574612885512</v>
      </c>
      <c r="J26" s="38">
        <f t="shared" ref="J26:J40" si="10">J6/U6*100</f>
        <v>5.6286215798685069</v>
      </c>
      <c r="K26" s="38">
        <f t="shared" ref="K26:K40" si="11">K6/U6*100</f>
        <v>5.7519285153383048</v>
      </c>
      <c r="L26" s="38">
        <f t="shared" ref="L26:L40" si="12">L6/U6*100</f>
        <v>5.7061214643885467</v>
      </c>
      <c r="M26" s="38">
        <f t="shared" ref="M26:M40" si="13">M6/U6*100</f>
        <v>5.4030507239310399</v>
      </c>
      <c r="N26" s="38">
        <f t="shared" ref="N26:N40" si="14">N6/U6*100</f>
        <v>5.0417267590164192</v>
      </c>
      <c r="O26" s="38">
        <f t="shared" ref="O26:O40" si="15">O6/U6*100</f>
        <v>4.837583851282341</v>
      </c>
      <c r="P26" s="38">
        <f t="shared" ref="P26:P40" si="16">P6/U6*100</f>
        <v>4.6954151889508768</v>
      </c>
      <c r="Q26" s="38">
        <f t="shared" ref="Q26:Q40" si="17">Q6/U6*100</f>
        <v>4.6075221079968589</v>
      </c>
      <c r="R26" s="38">
        <f t="shared" ref="R26:R40" si="18">R6/U6*100</f>
        <v>4.6421660961101212</v>
      </c>
      <c r="S26" s="38">
        <f t="shared" si="2"/>
        <v>4.5957174898249322</v>
      </c>
      <c r="T26" s="38">
        <f t="shared" ref="T26:T40" si="19">T6/U6*100</f>
        <v>4.5370793321665586</v>
      </c>
      <c r="U26" s="129">
        <f t="shared" ref="U26:U40" si="20">SUM(C26:T26)</f>
        <v>100</v>
      </c>
    </row>
    <row r="27" spans="1:30" ht="15" thickBot="1" x14ac:dyDescent="0.35">
      <c r="A27" s="172" t="s">
        <v>5</v>
      </c>
      <c r="B27" s="3" t="s">
        <v>30</v>
      </c>
      <c r="C27" s="38">
        <f t="shared" si="3"/>
        <v>8.261650439550051</v>
      </c>
      <c r="D27" s="38">
        <f t="shared" si="4"/>
        <v>8.2238396823896398</v>
      </c>
      <c r="E27" s="38">
        <f t="shared" si="5"/>
        <v>7.8362794214954148</v>
      </c>
      <c r="F27" s="38">
        <f t="shared" si="6"/>
        <v>6.8815578031950082</v>
      </c>
      <c r="G27" s="38">
        <f t="shared" si="7"/>
        <v>6.6452405709424331</v>
      </c>
      <c r="H27" s="38">
        <f t="shared" si="8"/>
        <v>6.6830513281028461</v>
      </c>
      <c r="I27" s="38">
        <f t="shared" si="9"/>
        <v>5.5298232347102756</v>
      </c>
      <c r="J27" s="38">
        <f t="shared" si="10"/>
        <v>5.9079308063143969</v>
      </c>
      <c r="K27" s="38">
        <f t="shared" si="11"/>
        <v>4.7925134700822385</v>
      </c>
      <c r="L27" s="38">
        <f t="shared" si="12"/>
        <v>4.773608091502032</v>
      </c>
      <c r="M27" s="38">
        <f t="shared" si="13"/>
        <v>5.0855468380754321</v>
      </c>
      <c r="N27" s="38">
        <f t="shared" si="14"/>
        <v>4.3482370734473959</v>
      </c>
      <c r="O27" s="38">
        <f t="shared" si="15"/>
        <v>4.225352112676056</v>
      </c>
      <c r="P27" s="38">
        <f t="shared" si="16"/>
        <v>4.2537101805463653</v>
      </c>
      <c r="Q27" s="38">
        <f t="shared" si="17"/>
        <v>3.9701295018432745</v>
      </c>
      <c r="R27" s="38">
        <f t="shared" si="18"/>
        <v>3.9890348804234801</v>
      </c>
      <c r="S27" s="38">
        <f t="shared" si="2"/>
        <v>4.0173929482937893</v>
      </c>
      <c r="T27" s="38">
        <f t="shared" si="19"/>
        <v>4.5751016164098681</v>
      </c>
      <c r="U27" s="129">
        <f t="shared" si="20"/>
        <v>100</v>
      </c>
    </row>
    <row r="28" spans="1:30" ht="15" thickBot="1" x14ac:dyDescent="0.35">
      <c r="A28" s="173"/>
      <c r="B28" s="3" t="s">
        <v>31</v>
      </c>
      <c r="C28" s="38">
        <f t="shared" si="3"/>
        <v>6.6544340910129742</v>
      </c>
      <c r="D28" s="38">
        <f t="shared" si="4"/>
        <v>6.7620459309273029</v>
      </c>
      <c r="E28" s="38">
        <f t="shared" si="5"/>
        <v>6.5103857179237705</v>
      </c>
      <c r="F28" s="38">
        <f t="shared" si="6"/>
        <v>6.1206845889136297</v>
      </c>
      <c r="G28" s="38">
        <f t="shared" si="7"/>
        <v>6.0068040981305053</v>
      </c>
      <c r="H28" s="38">
        <f t="shared" si="8"/>
        <v>6.0864682029214521</v>
      </c>
      <c r="I28" s="38">
        <f t="shared" si="9"/>
        <v>5.9561325036077388</v>
      </c>
      <c r="J28" s="38">
        <f t="shared" si="10"/>
        <v>5.9083340407331706</v>
      </c>
      <c r="K28" s="38">
        <f t="shared" si="11"/>
        <v>5.6032596984517733</v>
      </c>
      <c r="L28" s="38">
        <f t="shared" si="12"/>
        <v>5.6662074009259324</v>
      </c>
      <c r="M28" s="38">
        <f t="shared" si="13"/>
        <v>5.5545470573255065</v>
      </c>
      <c r="N28" s="38">
        <f t="shared" si="14"/>
        <v>4.9420476286869137</v>
      </c>
      <c r="O28" s="38">
        <f t="shared" si="15"/>
        <v>4.9844916189443849</v>
      </c>
      <c r="P28" s="38">
        <f t="shared" si="16"/>
        <v>4.7701821173674279</v>
      </c>
      <c r="Q28" s="38">
        <f t="shared" si="17"/>
        <v>4.639715821160614</v>
      </c>
      <c r="R28" s="38">
        <f t="shared" si="18"/>
        <v>4.705797849069171</v>
      </c>
      <c r="S28" s="38">
        <f t="shared" si="2"/>
        <v>4.5882606452792487</v>
      </c>
      <c r="T28" s="38">
        <f t="shared" si="19"/>
        <v>4.5402009886184809</v>
      </c>
      <c r="U28" s="129">
        <f t="shared" si="20"/>
        <v>100</v>
      </c>
    </row>
    <row r="29" spans="1:30" ht="15" thickBot="1" x14ac:dyDescent="0.35">
      <c r="A29" s="172" t="s">
        <v>6</v>
      </c>
      <c r="B29" s="3" t="s">
        <v>30</v>
      </c>
      <c r="C29" s="38">
        <f t="shared" si="3"/>
        <v>8.0969378170204784</v>
      </c>
      <c r="D29" s="38">
        <f t="shared" si="4"/>
        <v>8.0217922224309604</v>
      </c>
      <c r="E29" s="38">
        <f t="shared" si="5"/>
        <v>7.6084914521886144</v>
      </c>
      <c r="F29" s="38">
        <f t="shared" si="6"/>
        <v>6.6503851211722713</v>
      </c>
      <c r="G29" s="38">
        <f t="shared" si="7"/>
        <v>6.6879579184670304</v>
      </c>
      <c r="H29" s="38">
        <f t="shared" si="8"/>
        <v>6.2558707495773067</v>
      </c>
      <c r="I29" s="38">
        <f t="shared" si="9"/>
        <v>5.9928611685139961</v>
      </c>
      <c r="J29" s="38">
        <f t="shared" si="10"/>
        <v>5.5044148036821339</v>
      </c>
      <c r="K29" s="38">
        <f t="shared" si="11"/>
        <v>5.3353372158557208</v>
      </c>
      <c r="L29" s="38">
        <f t="shared" si="12"/>
        <v>5.0347548374976512</v>
      </c>
      <c r="M29" s="38">
        <f t="shared" si="13"/>
        <v>4.9314296449370651</v>
      </c>
      <c r="N29" s="38">
        <f t="shared" si="14"/>
        <v>4.4523764794288931</v>
      </c>
      <c r="O29" s="38">
        <f t="shared" si="15"/>
        <v>4.0108961112154802</v>
      </c>
      <c r="P29" s="38">
        <f t="shared" si="16"/>
        <v>4.4054104828104448</v>
      </c>
      <c r="Q29" s="38">
        <f t="shared" si="17"/>
        <v>4.0860417058049974</v>
      </c>
      <c r="R29" s="38">
        <f t="shared" si="18"/>
        <v>4.1330077024234457</v>
      </c>
      <c r="S29" s="38">
        <f t="shared" si="2"/>
        <v>4.2175464963366522</v>
      </c>
      <c r="T29" s="38">
        <f t="shared" si="19"/>
        <v>4.5744880706368587</v>
      </c>
      <c r="U29" s="129">
        <f t="shared" si="20"/>
        <v>99.999999999999986</v>
      </c>
    </row>
    <row r="30" spans="1:30" ht="15" thickBot="1" x14ac:dyDescent="0.35">
      <c r="A30" s="173"/>
      <c r="B30" s="3" t="s">
        <v>31</v>
      </c>
      <c r="C30" s="38">
        <f t="shared" si="3"/>
        <v>6.5743634390857171</v>
      </c>
      <c r="D30" s="38">
        <f t="shared" si="4"/>
        <v>6.7478380643610354</v>
      </c>
      <c r="E30" s="38">
        <f t="shared" si="5"/>
        <v>6.5221261361938234</v>
      </c>
      <c r="F30" s="38">
        <f t="shared" si="6"/>
        <v>6.1376232027184185</v>
      </c>
      <c r="G30" s="38">
        <f t="shared" si="7"/>
        <v>6.0432841930181338</v>
      </c>
      <c r="H30" s="38">
        <f t="shared" si="8"/>
        <v>6.0202841865209562</v>
      </c>
      <c r="I30" s="38">
        <f t="shared" si="9"/>
        <v>6.0376966208182541</v>
      </c>
      <c r="J30" s="38">
        <f t="shared" si="10"/>
        <v>5.8160129423765374</v>
      </c>
      <c r="K30" s="38">
        <f t="shared" si="11"/>
        <v>5.7576682931266365</v>
      </c>
      <c r="L30" s="38">
        <f t="shared" si="12"/>
        <v>5.6451371878918613</v>
      </c>
      <c r="M30" s="38">
        <f t="shared" si="13"/>
        <v>5.5270185104572063</v>
      </c>
      <c r="N30" s="38">
        <f t="shared" si="14"/>
        <v>4.9576059202276612</v>
      </c>
      <c r="O30" s="38">
        <f t="shared" si="15"/>
        <v>4.7907584154684786</v>
      </c>
      <c r="P30" s="38">
        <f t="shared" si="16"/>
        <v>4.8150578573609764</v>
      </c>
      <c r="Q30" s="38">
        <f t="shared" si="17"/>
        <v>4.7029165827447974</v>
      </c>
      <c r="R30" s="38">
        <f t="shared" si="18"/>
        <v>4.6687414318478622</v>
      </c>
      <c r="S30" s="38">
        <f t="shared" si="2"/>
        <v>4.6693911495455227</v>
      </c>
      <c r="T30" s="38">
        <f t="shared" si="19"/>
        <v>4.5664758662361207</v>
      </c>
      <c r="U30" s="129">
        <f t="shared" si="20"/>
        <v>99.999999999999972</v>
      </c>
    </row>
    <row r="31" spans="1:30" ht="15" thickBot="1" x14ac:dyDescent="0.35">
      <c r="A31" s="172" t="s">
        <v>7</v>
      </c>
      <c r="B31" s="3" t="s">
        <v>30</v>
      </c>
      <c r="C31" s="38">
        <f t="shared" si="3"/>
        <v>8.3996779676178548</v>
      </c>
      <c r="D31" s="38">
        <f t="shared" si="4"/>
        <v>8.3996779676178548</v>
      </c>
      <c r="E31" s="38">
        <f t="shared" si="5"/>
        <v>8.3191698720815825</v>
      </c>
      <c r="F31" s="38">
        <f t="shared" si="6"/>
        <v>7.1026030950890062</v>
      </c>
      <c r="G31" s="38">
        <f t="shared" si="7"/>
        <v>6.5479917702835682</v>
      </c>
      <c r="H31" s="38">
        <f t="shared" si="8"/>
        <v>6.386975579211021</v>
      </c>
      <c r="I31" s="38">
        <f t="shared" si="9"/>
        <v>6.1633419804991503</v>
      </c>
      <c r="J31" s="38">
        <f t="shared" si="10"/>
        <v>5.8234189104571072</v>
      </c>
      <c r="K31" s="38">
        <f t="shared" si="11"/>
        <v>5.2061901780123447</v>
      </c>
      <c r="L31" s="38">
        <f t="shared" si="12"/>
        <v>4.5531800697736831</v>
      </c>
      <c r="M31" s="38">
        <f t="shared" si="13"/>
        <v>4.4279452544950351</v>
      </c>
      <c r="N31" s="38">
        <f t="shared" si="14"/>
        <v>4.5442347258252083</v>
      </c>
      <c r="O31" s="38">
        <f t="shared" si="15"/>
        <v>4.1327489041953669</v>
      </c>
      <c r="P31" s="38">
        <f t="shared" si="16"/>
        <v>4.0075140889167189</v>
      </c>
      <c r="Q31" s="38">
        <f t="shared" si="17"/>
        <v>4.0790768405045172</v>
      </c>
      <c r="R31" s="38">
        <f t="shared" si="18"/>
        <v>3.6944270507201002</v>
      </c>
      <c r="S31" s="38">
        <f t="shared" si="2"/>
        <v>4.2043116557831643</v>
      </c>
      <c r="T31" s="38">
        <f t="shared" si="19"/>
        <v>4.0075140889167189</v>
      </c>
      <c r="U31" s="129">
        <f t="shared" si="20"/>
        <v>99.999999999999972</v>
      </c>
    </row>
    <row r="32" spans="1:30" ht="15" thickBot="1" x14ac:dyDescent="0.35">
      <c r="A32" s="173"/>
      <c r="B32" s="3" t="s">
        <v>31</v>
      </c>
      <c r="C32" s="38">
        <f t="shared" si="3"/>
        <v>6.6306780844422537</v>
      </c>
      <c r="D32" s="38">
        <f t="shared" si="4"/>
        <v>6.7690364711680635</v>
      </c>
      <c r="E32" s="38">
        <f t="shared" si="5"/>
        <v>6.4380287908657792</v>
      </c>
      <c r="F32" s="38">
        <f t="shared" si="6"/>
        <v>6.330088713652045</v>
      </c>
      <c r="G32" s="38">
        <f t="shared" si="7"/>
        <v>5.9994660752423199</v>
      </c>
      <c r="H32" s="38">
        <f t="shared" si="8"/>
        <v>6.2039233201905697</v>
      </c>
      <c r="I32" s="38">
        <f t="shared" si="9"/>
        <v>5.9093662723837692</v>
      </c>
      <c r="J32" s="38">
        <f t="shared" si="10"/>
        <v>5.6689717841301137</v>
      </c>
      <c r="K32" s="38">
        <f t="shared" si="11"/>
        <v>5.9193773615902741</v>
      </c>
      <c r="L32" s="38">
        <f t="shared" si="12"/>
        <v>5.6571638327583376</v>
      </c>
      <c r="M32" s="38">
        <f t="shared" si="13"/>
        <v>5.3831423525546249</v>
      </c>
      <c r="N32" s="38">
        <f t="shared" si="14"/>
        <v>4.9770515032035485</v>
      </c>
      <c r="O32" s="38">
        <f t="shared" si="15"/>
        <v>4.8487042056842444</v>
      </c>
      <c r="P32" s="38">
        <f t="shared" si="16"/>
        <v>4.6910937243305399</v>
      </c>
      <c r="Q32" s="38">
        <f t="shared" si="17"/>
        <v>4.7027733284047972</v>
      </c>
      <c r="R32" s="38">
        <f t="shared" si="18"/>
        <v>4.6566966485953678</v>
      </c>
      <c r="S32" s="38">
        <f t="shared" si="2"/>
        <v>4.6233263512403484</v>
      </c>
      <c r="T32" s="38">
        <f t="shared" si="19"/>
        <v>4.5911111795630033</v>
      </c>
      <c r="U32" s="129">
        <f t="shared" si="20"/>
        <v>100.00000000000001</v>
      </c>
    </row>
    <row r="33" spans="1:21" ht="15" thickBot="1" x14ac:dyDescent="0.35">
      <c r="A33" s="172" t="s">
        <v>8</v>
      </c>
      <c r="B33" s="3" t="s">
        <v>30</v>
      </c>
      <c r="C33" s="38">
        <f t="shared" si="3"/>
        <v>8.7431693989071047</v>
      </c>
      <c r="D33" s="38">
        <f t="shared" si="4"/>
        <v>8.1715006305170235</v>
      </c>
      <c r="E33" s="38">
        <f t="shared" si="5"/>
        <v>7.4989491382934013</v>
      </c>
      <c r="F33" s="38">
        <f t="shared" si="6"/>
        <v>7.1206389239176122</v>
      </c>
      <c r="G33" s="38">
        <f t="shared" si="7"/>
        <v>6.8095838587641868</v>
      </c>
      <c r="H33" s="38">
        <f t="shared" si="8"/>
        <v>6.7507356031946202</v>
      </c>
      <c r="I33" s="38">
        <f t="shared" si="9"/>
        <v>6.2547288776796979</v>
      </c>
      <c r="J33" s="38">
        <f t="shared" si="10"/>
        <v>5.7419083648591842</v>
      </c>
      <c r="K33" s="38">
        <f t="shared" si="11"/>
        <v>5.1113913408995373</v>
      </c>
      <c r="L33" s="38">
        <f t="shared" si="12"/>
        <v>5.1113913408995373</v>
      </c>
      <c r="M33" s="38">
        <f t="shared" si="13"/>
        <v>4.4976881042454817</v>
      </c>
      <c r="N33" s="38">
        <f t="shared" si="14"/>
        <v>4.6658259773013873</v>
      </c>
      <c r="O33" s="38">
        <f t="shared" si="15"/>
        <v>4.1782261454392602</v>
      </c>
      <c r="P33" s="38">
        <f t="shared" si="16"/>
        <v>3.8083228247162677</v>
      </c>
      <c r="Q33" s="38">
        <f t="shared" si="17"/>
        <v>3.7746952501050859</v>
      </c>
      <c r="R33" s="38">
        <f t="shared" si="18"/>
        <v>4.2202606137032372</v>
      </c>
      <c r="S33" s="38">
        <f t="shared" si="2"/>
        <v>3.8083228247162677</v>
      </c>
      <c r="T33" s="38">
        <f t="shared" si="19"/>
        <v>3.7326607818411102</v>
      </c>
      <c r="U33" s="129">
        <f t="shared" si="20"/>
        <v>99.999999999999986</v>
      </c>
    </row>
    <row r="34" spans="1:21" ht="15" thickBot="1" x14ac:dyDescent="0.35">
      <c r="A34" s="173"/>
      <c r="B34" s="3" t="s">
        <v>31</v>
      </c>
      <c r="C34" s="38">
        <f t="shared" si="3"/>
        <v>6.7612828931249078</v>
      </c>
      <c r="D34" s="38">
        <f t="shared" si="4"/>
        <v>6.9158867055422162</v>
      </c>
      <c r="E34" s="38">
        <f t="shared" si="5"/>
        <v>6.3468417699808892</v>
      </c>
      <c r="F34" s="38">
        <f t="shared" si="6"/>
        <v>6.2553290537560642</v>
      </c>
      <c r="G34" s="38">
        <f t="shared" si="7"/>
        <v>6.1268192286960357</v>
      </c>
      <c r="H34" s="38">
        <f t="shared" si="8"/>
        <v>6.1003577203900621</v>
      </c>
      <c r="I34" s="38">
        <f t="shared" si="9"/>
        <v>6.0545401087862007</v>
      </c>
      <c r="J34" s="38">
        <f t="shared" si="10"/>
        <v>5.7623609545744108</v>
      </c>
      <c r="K34" s="38">
        <f t="shared" si="11"/>
        <v>5.6399764786592836</v>
      </c>
      <c r="L34" s="38">
        <f t="shared" si="12"/>
        <v>5.7559905914637133</v>
      </c>
      <c r="M34" s="38">
        <f t="shared" si="13"/>
        <v>5.4183613465967557</v>
      </c>
      <c r="N34" s="38">
        <f t="shared" si="14"/>
        <v>5.0110256284608221</v>
      </c>
      <c r="O34" s="38">
        <f t="shared" si="15"/>
        <v>4.764786592835792</v>
      </c>
      <c r="P34" s="38">
        <f t="shared" si="16"/>
        <v>4.643504679766747</v>
      </c>
      <c r="Q34" s="38">
        <f t="shared" si="17"/>
        <v>4.5462341353457152</v>
      </c>
      <c r="R34" s="38">
        <f t="shared" si="18"/>
        <v>4.7291370608124659</v>
      </c>
      <c r="S34" s="38">
        <f t="shared" si="2"/>
        <v>4.6002597148037436</v>
      </c>
      <c r="T34" s="38">
        <f t="shared" si="19"/>
        <v>4.5673053364041749</v>
      </c>
      <c r="U34" s="129">
        <f t="shared" si="20"/>
        <v>100</v>
      </c>
    </row>
    <row r="35" spans="1:21" ht="15" thickBot="1" x14ac:dyDescent="0.35">
      <c r="A35" s="172" t="s">
        <v>9</v>
      </c>
      <c r="B35" s="3" t="s">
        <v>30</v>
      </c>
      <c r="C35" s="38">
        <f t="shared" si="3"/>
        <v>8.632692843219159</v>
      </c>
      <c r="D35" s="38">
        <f t="shared" si="4"/>
        <v>8.32637148426622</v>
      </c>
      <c r="E35" s="38">
        <f t="shared" si="5"/>
        <v>7.9573934837092724</v>
      </c>
      <c r="F35" s="38">
        <f t="shared" si="6"/>
        <v>7.727652464494569</v>
      </c>
      <c r="G35" s="38">
        <f t="shared" si="7"/>
        <v>7.087162350320245</v>
      </c>
      <c r="H35" s="38">
        <f t="shared" si="8"/>
        <v>6.8991924255082147</v>
      </c>
      <c r="I35" s="38">
        <f t="shared" si="9"/>
        <v>6.2935115566694506</v>
      </c>
      <c r="J35" s="38">
        <f t="shared" si="10"/>
        <v>5.666945140629351</v>
      </c>
      <c r="K35" s="38">
        <f t="shared" si="11"/>
        <v>4.9289891395154548</v>
      </c>
      <c r="L35" s="38">
        <f t="shared" si="12"/>
        <v>4.9081035923141183</v>
      </c>
      <c r="M35" s="38">
        <f t="shared" si="13"/>
        <v>4.4625452520189359</v>
      </c>
      <c r="N35" s="38">
        <f t="shared" si="14"/>
        <v>4.4555834029518238</v>
      </c>
      <c r="O35" s="38">
        <f t="shared" si="15"/>
        <v>3.7245892509050402</v>
      </c>
      <c r="P35" s="38">
        <f t="shared" si="16"/>
        <v>3.7872458925090502</v>
      </c>
      <c r="Q35" s="38">
        <f t="shared" si="17"/>
        <v>4.1562238930659978</v>
      </c>
      <c r="R35" s="38">
        <f t="shared" si="18"/>
        <v>3.8499025341130602</v>
      </c>
      <c r="S35" s="38">
        <f t="shared" si="2"/>
        <v>3.7106655527708159</v>
      </c>
      <c r="T35" s="38">
        <f t="shared" si="19"/>
        <v>3.4252297410192147</v>
      </c>
      <c r="U35" s="129">
        <f t="shared" si="20"/>
        <v>100.00000000000001</v>
      </c>
    </row>
    <row r="36" spans="1:21" ht="15" thickBot="1" x14ac:dyDescent="0.35">
      <c r="A36" s="173"/>
      <c r="B36" s="3" t="s">
        <v>31</v>
      </c>
      <c r="C36" s="38">
        <f t="shared" si="3"/>
        <v>7.1785895113958924</v>
      </c>
      <c r="D36" s="38">
        <f t="shared" si="4"/>
        <v>7.3470736861391135</v>
      </c>
      <c r="E36" s="38">
        <f t="shared" si="5"/>
        <v>6.7569457941472484</v>
      </c>
      <c r="F36" s="38">
        <f t="shared" si="6"/>
        <v>6.5386962716841355</v>
      </c>
      <c r="G36" s="38">
        <f t="shared" si="7"/>
        <v>6.4620675397472862</v>
      </c>
      <c r="H36" s="38">
        <f t="shared" si="8"/>
        <v>6.2181925770403481</v>
      </c>
      <c r="I36" s="38">
        <f t="shared" si="9"/>
        <v>6.0097228119649762</v>
      </c>
      <c r="J36" s="38">
        <f t="shared" si="10"/>
        <v>5.741212764192718</v>
      </c>
      <c r="K36" s="38">
        <f t="shared" si="11"/>
        <v>5.5329905879119723</v>
      </c>
      <c r="L36" s="38">
        <f t="shared" si="12"/>
        <v>5.5379423638044987</v>
      </c>
      <c r="M36" s="38">
        <f t="shared" si="13"/>
        <v>5.2832972885313154</v>
      </c>
      <c r="N36" s="38">
        <f t="shared" si="14"/>
        <v>4.8810892916608379</v>
      </c>
      <c r="O36" s="38">
        <f t="shared" si="15"/>
        <v>4.6115888887100747</v>
      </c>
      <c r="P36" s="38">
        <f t="shared" si="16"/>
        <v>4.4561031256847379</v>
      </c>
      <c r="Q36" s="38">
        <f t="shared" si="17"/>
        <v>4.3602862621643474</v>
      </c>
      <c r="R36" s="38">
        <f t="shared" si="18"/>
        <v>4.4684825654160543</v>
      </c>
      <c r="S36" s="38">
        <f t="shared" si="2"/>
        <v>4.3198054942429422</v>
      </c>
      <c r="T36" s="38">
        <f t="shared" si="19"/>
        <v>4.295913175561501</v>
      </c>
      <c r="U36" s="129">
        <f t="shared" si="20"/>
        <v>100</v>
      </c>
    </row>
    <row r="37" spans="1:21" ht="15" thickBot="1" x14ac:dyDescent="0.35">
      <c r="A37" s="172" t="s">
        <v>10</v>
      </c>
      <c r="B37" s="3" t="s">
        <v>30</v>
      </c>
      <c r="C37" s="38">
        <f t="shared" si="3"/>
        <v>8.2617133351815912</v>
      </c>
      <c r="D37" s="38">
        <f t="shared" si="4"/>
        <v>8.6082617133351818</v>
      </c>
      <c r="E37" s="38">
        <f t="shared" si="5"/>
        <v>8.109232048794011</v>
      </c>
      <c r="F37" s="38">
        <f t="shared" si="6"/>
        <v>8.1716107568616572</v>
      </c>
      <c r="G37" s="38">
        <f t="shared" si="7"/>
        <v>7.2983088439146107</v>
      </c>
      <c r="H37" s="38">
        <f t="shared" si="8"/>
        <v>6.9586914333240921</v>
      </c>
      <c r="I37" s="38">
        <f t="shared" si="9"/>
        <v>5.9814250069309676</v>
      </c>
      <c r="J37" s="38">
        <f t="shared" si="10"/>
        <v>5.5655669531466589</v>
      </c>
      <c r="K37" s="38">
        <f t="shared" si="11"/>
        <v>4.8239534238979758</v>
      </c>
      <c r="L37" s="38">
        <f t="shared" si="12"/>
        <v>4.8239534238979758</v>
      </c>
      <c r="M37" s="38">
        <f t="shared" si="13"/>
        <v>4.2001663432215137</v>
      </c>
      <c r="N37" s="38">
        <f t="shared" si="14"/>
        <v>4.1516495702800107</v>
      </c>
      <c r="O37" s="38">
        <f t="shared" si="15"/>
        <v>4.1169947324646525</v>
      </c>
      <c r="P37" s="38">
        <f t="shared" si="16"/>
        <v>3.9714444136401439</v>
      </c>
      <c r="Q37" s="38">
        <f t="shared" si="17"/>
        <v>3.9991682838924314</v>
      </c>
      <c r="R37" s="38">
        <f t="shared" si="18"/>
        <v>3.4446908788466875</v>
      </c>
      <c r="S37" s="38">
        <f t="shared" si="2"/>
        <v>3.8397560299417801</v>
      </c>
      <c r="T37" s="38">
        <f t="shared" si="19"/>
        <v>3.6734128084280568</v>
      </c>
      <c r="U37" s="129">
        <f t="shared" si="20"/>
        <v>100</v>
      </c>
    </row>
    <row r="38" spans="1:21" ht="15" thickBot="1" x14ac:dyDescent="0.35">
      <c r="A38" s="173"/>
      <c r="B38" s="3" t="s">
        <v>31</v>
      </c>
      <c r="C38" s="38">
        <f t="shared" si="3"/>
        <v>7.6671932895364963</v>
      </c>
      <c r="D38" s="38">
        <f t="shared" si="4"/>
        <v>7.5444409083676209</v>
      </c>
      <c r="E38" s="38">
        <f t="shared" si="5"/>
        <v>7.0407867518356024</v>
      </c>
      <c r="F38" s="38">
        <f t="shared" si="6"/>
        <v>6.7084744606851405</v>
      </c>
      <c r="G38" s="38">
        <f t="shared" si="7"/>
        <v>6.4943681662158168</v>
      </c>
      <c r="H38" s="38">
        <f t="shared" si="8"/>
        <v>6.357266259007524</v>
      </c>
      <c r="I38" s="38">
        <f t="shared" si="9"/>
        <v>5.9954024686867768</v>
      </c>
      <c r="J38" s="38">
        <f t="shared" si="10"/>
        <v>5.5821077038485143</v>
      </c>
      <c r="K38" s="38">
        <f t="shared" si="11"/>
        <v>5.4504046282194087</v>
      </c>
      <c r="L38" s="38">
        <f t="shared" si="12"/>
        <v>5.3451274124252688</v>
      </c>
      <c r="M38" s="38">
        <f t="shared" si="13"/>
        <v>5.1139721761269357</v>
      </c>
      <c r="N38" s="38">
        <f t="shared" si="14"/>
        <v>4.6125912118387857</v>
      </c>
      <c r="O38" s="38">
        <f t="shared" si="15"/>
        <v>4.4656861630788116</v>
      </c>
      <c r="P38" s="38">
        <f t="shared" si="16"/>
        <v>4.3363983542088151</v>
      </c>
      <c r="Q38" s="38">
        <f t="shared" si="17"/>
        <v>4.3075572276147396</v>
      </c>
      <c r="R38" s="38">
        <f t="shared" si="18"/>
        <v>4.2697654065604329</v>
      </c>
      <c r="S38" s="38">
        <f t="shared" si="2"/>
        <v>4.4608556295605926</v>
      </c>
      <c r="T38" s="38">
        <f t="shared" si="19"/>
        <v>4.2476017821827199</v>
      </c>
      <c r="U38" s="129">
        <f t="shared" si="20"/>
        <v>100</v>
      </c>
    </row>
    <row r="39" spans="1:21" ht="15" thickBot="1" x14ac:dyDescent="0.35">
      <c r="A39" s="178" t="s">
        <v>11</v>
      </c>
      <c r="B39" s="3" t="s">
        <v>30</v>
      </c>
      <c r="C39" s="39">
        <f t="shared" si="3"/>
        <v>8.4196537690290576</v>
      </c>
      <c r="D39" s="39">
        <f t="shared" si="4"/>
        <v>8.2820156859953258</v>
      </c>
      <c r="E39" s="39">
        <f t="shared" si="5"/>
        <v>7.7872305081930255</v>
      </c>
      <c r="F39" s="39">
        <f t="shared" si="6"/>
        <v>7.2639684856251261</v>
      </c>
      <c r="G39" s="39">
        <f t="shared" si="7"/>
        <v>6.9032617852608595</v>
      </c>
      <c r="H39" s="39">
        <f t="shared" si="8"/>
        <v>6.7264680406744271</v>
      </c>
      <c r="I39" s="39">
        <f t="shared" si="9"/>
        <v>6.0881121038455603</v>
      </c>
      <c r="J39" s="39">
        <f t="shared" si="10"/>
        <v>5.6134980244188943</v>
      </c>
      <c r="K39" s="39">
        <f t="shared" si="11"/>
        <v>5.0273496363269619</v>
      </c>
      <c r="L39" s="39">
        <f t="shared" si="12"/>
        <v>4.8814058069032624</v>
      </c>
      <c r="M39" s="39">
        <f t="shared" si="13"/>
        <v>4.5800258664673281</v>
      </c>
      <c r="N39" s="39">
        <f t="shared" si="14"/>
        <v>4.4530666002206951</v>
      </c>
      <c r="O39" s="39">
        <f t="shared" si="15"/>
        <v>4.0354062103252293</v>
      </c>
      <c r="P39" s="39">
        <f t="shared" si="16"/>
        <v>4.011675506353896</v>
      </c>
      <c r="Q39" s="39">
        <f t="shared" si="17"/>
        <v>4.0674426606865293</v>
      </c>
      <c r="R39" s="39">
        <f>R19/U19*100</f>
        <v>3.8953950568943627</v>
      </c>
      <c r="S39" s="39">
        <f t="shared" si="2"/>
        <v>4.0081159007581961</v>
      </c>
      <c r="T39" s="39">
        <f t="shared" si="19"/>
        <v>3.9559083520212623</v>
      </c>
      <c r="U39" s="97">
        <f t="shared" si="20"/>
        <v>100</v>
      </c>
    </row>
    <row r="40" spans="1:21" ht="15" thickBot="1" x14ac:dyDescent="0.35">
      <c r="A40" s="179"/>
      <c r="B40" s="3" t="s">
        <v>31</v>
      </c>
      <c r="C40" s="39">
        <f t="shared" si="3"/>
        <v>6.8850373287045255</v>
      </c>
      <c r="D40" s="39">
        <f t="shared" si="4"/>
        <v>6.9810588894735766</v>
      </c>
      <c r="E40" s="39">
        <f t="shared" si="5"/>
        <v>6.5749684739045824</v>
      </c>
      <c r="F40" s="39">
        <f t="shared" si="6"/>
        <v>6.3297316948063704</v>
      </c>
      <c r="G40" s="39">
        <f t="shared" si="7"/>
        <v>6.1762558194396258</v>
      </c>
      <c r="H40" s="39">
        <f t="shared" si="8"/>
        <v>6.1411561209871666</v>
      </c>
      <c r="I40" s="39">
        <f t="shared" si="9"/>
        <v>6.0101086393766971</v>
      </c>
      <c r="J40" s="39">
        <f t="shared" si="10"/>
        <v>5.7313952692689139</v>
      </c>
      <c r="K40" s="39">
        <f t="shared" si="11"/>
        <v>5.6671903032610258</v>
      </c>
      <c r="L40" s="39">
        <f t="shared" si="12"/>
        <v>5.620378409055907</v>
      </c>
      <c r="M40" s="39">
        <f t="shared" si="13"/>
        <v>5.3861160495999503</v>
      </c>
      <c r="N40" s="39">
        <f t="shared" si="14"/>
        <v>4.9221470981697806</v>
      </c>
      <c r="O40" s="39">
        <f t="shared" si="15"/>
        <v>4.7603712415609944</v>
      </c>
      <c r="P40" s="39">
        <f t="shared" si="16"/>
        <v>4.6322564199893801</v>
      </c>
      <c r="Q40" s="39">
        <f t="shared" si="17"/>
        <v>4.5542919295224618</v>
      </c>
      <c r="R40" s="39">
        <f t="shared" si="18"/>
        <v>4.5958840577464732</v>
      </c>
      <c r="S40" s="39">
        <f t="shared" si="2"/>
        <v>4.5511563810532447</v>
      </c>
      <c r="T40" s="39">
        <f t="shared" si="19"/>
        <v>4.4804958740793248</v>
      </c>
      <c r="U40" s="97">
        <f t="shared" si="20"/>
        <v>100</v>
      </c>
    </row>
    <row r="41" spans="1:21" ht="15.6" x14ac:dyDescent="0.3">
      <c r="A41" s="1"/>
    </row>
    <row r="42" spans="1:21" ht="16.2" thickBot="1" x14ac:dyDescent="0.35">
      <c r="A42" s="183" t="s">
        <v>13</v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36"/>
      <c r="R42" s="36"/>
      <c r="S42" s="126"/>
      <c r="T42" s="126"/>
    </row>
    <row r="43" spans="1:21" ht="15" thickBot="1" x14ac:dyDescent="0.35">
      <c r="A43" s="193" t="s">
        <v>33</v>
      </c>
      <c r="B43" s="194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>
        <v>2016</v>
      </c>
      <c r="S43" s="2">
        <v>2017</v>
      </c>
      <c r="T43" s="2">
        <v>2018</v>
      </c>
      <c r="U43" s="2" t="s">
        <v>11</v>
      </c>
    </row>
    <row r="44" spans="1:21" ht="15" thickBot="1" x14ac:dyDescent="0.35">
      <c r="A44" s="172" t="s">
        <v>2</v>
      </c>
      <c r="B44" s="3" t="s">
        <v>30</v>
      </c>
      <c r="C44" s="38">
        <f t="shared" ref="C44:P44" si="21">C5/C19*100</f>
        <v>13.373731679819617</v>
      </c>
      <c r="D44" s="38">
        <f t="shared" si="21"/>
        <v>12.994269340974213</v>
      </c>
      <c r="E44" s="38">
        <f t="shared" si="21"/>
        <v>12.021941185433491</v>
      </c>
      <c r="F44" s="38">
        <f t="shared" si="21"/>
        <v>12.34890558640967</v>
      </c>
      <c r="G44" s="38">
        <f t="shared" si="21"/>
        <v>13.578549329666552</v>
      </c>
      <c r="H44" s="38">
        <f t="shared" si="21"/>
        <v>13.82959957664491</v>
      </c>
      <c r="I44" s="38">
        <f t="shared" si="21"/>
        <v>13.79847982849347</v>
      </c>
      <c r="J44" s="38">
        <f t="shared" si="21"/>
        <v>12.02705559078419</v>
      </c>
      <c r="K44" s="38">
        <f t="shared" si="21"/>
        <v>13.40571158838801</v>
      </c>
      <c r="L44" s="38">
        <f t="shared" si="21"/>
        <v>13.490520175012152</v>
      </c>
      <c r="M44" s="38">
        <f t="shared" si="21"/>
        <v>13.471502590673575</v>
      </c>
      <c r="N44" s="38">
        <f t="shared" si="21"/>
        <v>13.775646149746871</v>
      </c>
      <c r="O44" s="38">
        <f t="shared" si="21"/>
        <v>12.907968244633929</v>
      </c>
      <c r="P44" s="38">
        <f t="shared" si="21"/>
        <v>13.13220940550133</v>
      </c>
      <c r="Q44" s="38">
        <f>Q5/Q19*100</f>
        <v>14.410735122520421</v>
      </c>
      <c r="R44" s="38">
        <f>R5/$R$19*100</f>
        <v>13.889734998477001</v>
      </c>
      <c r="S44" s="38">
        <f>S5/$S$19*100</f>
        <v>14.624037892243932</v>
      </c>
      <c r="T44" s="38">
        <f>T5/$S$19*100</f>
        <v>13.291888691533451</v>
      </c>
      <c r="U44" s="130">
        <f>U5/$U$19*100</f>
        <v>13.274955801563854</v>
      </c>
    </row>
    <row r="45" spans="1:21" ht="15" thickBot="1" x14ac:dyDescent="0.35">
      <c r="A45" s="173"/>
      <c r="B45" s="3" t="s">
        <v>31</v>
      </c>
      <c r="C45" s="38">
        <f t="shared" ref="C45:P45" si="22">C6/C20*100</f>
        <v>14.179744217570441</v>
      </c>
      <c r="D45" s="38">
        <f t="shared" si="22"/>
        <v>14.040191074051764</v>
      </c>
      <c r="E45" s="38">
        <f t="shared" si="22"/>
        <v>14.117119012553475</v>
      </c>
      <c r="F45" s="38">
        <f t="shared" si="22"/>
        <v>14.179480679179088</v>
      </c>
      <c r="G45" s="38">
        <f t="shared" si="22"/>
        <v>14.241559108637095</v>
      </c>
      <c r="H45" s="38">
        <f t="shared" si="22"/>
        <v>14.089291345677344</v>
      </c>
      <c r="I45" s="38">
        <f t="shared" si="22"/>
        <v>14.598741752340032</v>
      </c>
      <c r="J45" s="38">
        <f t="shared" si="22"/>
        <v>14.116992073733906</v>
      </c>
      <c r="K45" s="38">
        <f t="shared" si="22"/>
        <v>14.589693352166583</v>
      </c>
      <c r="L45" s="38">
        <f t="shared" si="22"/>
        <v>14.594053557364136</v>
      </c>
      <c r="M45" s="38">
        <f t="shared" si="22"/>
        <v>14.419952126402736</v>
      </c>
      <c r="N45" s="38">
        <f t="shared" si="22"/>
        <v>14.723979255351042</v>
      </c>
      <c r="O45" s="38">
        <f t="shared" si="22"/>
        <v>14.607912651641076</v>
      </c>
      <c r="P45" s="38">
        <f t="shared" si="22"/>
        <v>14.570749401744795</v>
      </c>
      <c r="Q45" s="38">
        <f>Q6/Q20*100</f>
        <v>14.54276688806091</v>
      </c>
      <c r="R45" s="38">
        <f>R6/$R$20*100</f>
        <v>14.51951439751179</v>
      </c>
      <c r="S45" s="38">
        <f>S6/$S$20*100</f>
        <v>14.515501519756837</v>
      </c>
      <c r="T45" s="38">
        <f>T6/$S$20*100</f>
        <v>14.330293819655521</v>
      </c>
      <c r="U45" s="130">
        <f>U6/$U$20*100</f>
        <v>14.37475595749598</v>
      </c>
    </row>
    <row r="46" spans="1:21" ht="15" thickBot="1" x14ac:dyDescent="0.35">
      <c r="A46" s="172" t="s">
        <v>5</v>
      </c>
      <c r="B46" s="3" t="s">
        <v>30</v>
      </c>
      <c r="C46" s="38">
        <f t="shared" ref="C46:P46" si="23">C7/C19*100</f>
        <v>12.316798196166854</v>
      </c>
      <c r="D46" s="38">
        <f t="shared" si="23"/>
        <v>12.464183381088825</v>
      </c>
      <c r="E46" s="38">
        <f t="shared" si="23"/>
        <v>12.631418558586013</v>
      </c>
      <c r="F46" s="38">
        <f t="shared" si="23"/>
        <v>11.891538712838942</v>
      </c>
      <c r="G46" s="38">
        <f t="shared" si="23"/>
        <v>12.083190099690615</v>
      </c>
      <c r="H46" s="38">
        <f t="shared" si="23"/>
        <v>12.471335332510144</v>
      </c>
      <c r="I46" s="38">
        <f t="shared" si="23"/>
        <v>11.401286298967063</v>
      </c>
      <c r="J46" s="38">
        <f t="shared" si="23"/>
        <v>13.210737687592475</v>
      </c>
      <c r="K46" s="38">
        <f t="shared" si="23"/>
        <v>11.966013688930847</v>
      </c>
      <c r="L46" s="38">
        <f t="shared" si="23"/>
        <v>12.275157997083131</v>
      </c>
      <c r="M46" s="38">
        <f t="shared" si="23"/>
        <v>13.937823834196891</v>
      </c>
      <c r="N46" s="38">
        <f t="shared" si="23"/>
        <v>12.256861177724488</v>
      </c>
      <c r="O46" s="38">
        <f t="shared" si="23"/>
        <v>13.14319317847692</v>
      </c>
      <c r="P46" s="38">
        <f t="shared" si="23"/>
        <v>13.309671694764862</v>
      </c>
      <c r="Q46" s="38">
        <f>Q7/Q19*100</f>
        <v>12.252042007001167</v>
      </c>
      <c r="R46" s="38">
        <f t="shared" ref="R46" si="24">R7/$R$19*100</f>
        <v>12.854096862625648</v>
      </c>
      <c r="S46" s="38">
        <f>S7/$S$19*100</f>
        <v>12.581409117821195</v>
      </c>
      <c r="T46" s="38">
        <f>T7/$S$19*100</f>
        <v>14.328004736530492</v>
      </c>
      <c r="U46" s="130">
        <f>U7/$U$19*100</f>
        <v>12.552355865636756</v>
      </c>
    </row>
    <row r="47" spans="1:21" ht="15" thickBot="1" x14ac:dyDescent="0.35">
      <c r="A47" s="173"/>
      <c r="B47" s="3" t="s">
        <v>31</v>
      </c>
      <c r="C47" s="38">
        <f t="shared" ref="C47:P47" si="25">C8/C20*100</f>
        <v>13.650123497800614</v>
      </c>
      <c r="D47" s="38">
        <f t="shared" si="25"/>
        <v>13.680077782357355</v>
      </c>
      <c r="E47" s="38">
        <f t="shared" si="25"/>
        <v>13.984430885756364</v>
      </c>
      <c r="F47" s="38">
        <f t="shared" si="25"/>
        <v>13.656721419434174</v>
      </c>
      <c r="G47" s="38">
        <f t="shared" si="25"/>
        <v>13.735673031553674</v>
      </c>
      <c r="H47" s="38">
        <f t="shared" si="25"/>
        <v>13.997387034283912</v>
      </c>
      <c r="I47" s="38">
        <f t="shared" si="25"/>
        <v>13.99631732392205</v>
      </c>
      <c r="J47" s="38">
        <f t="shared" si="25"/>
        <v>14.559163799844885</v>
      </c>
      <c r="K47" s="38">
        <f t="shared" si="25"/>
        <v>13.96383495303621</v>
      </c>
      <c r="L47" s="38">
        <f t="shared" si="25"/>
        <v>14.238317143607246</v>
      </c>
      <c r="M47" s="38">
        <f t="shared" si="25"/>
        <v>14.564805714696647</v>
      </c>
      <c r="N47" s="38">
        <f t="shared" si="25"/>
        <v>14.180256610108518</v>
      </c>
      <c r="O47" s="38">
        <f t="shared" si="25"/>
        <v>14.78808026564068</v>
      </c>
      <c r="P47" s="38">
        <f t="shared" si="25"/>
        <v>14.543673625406633</v>
      </c>
      <c r="Q47" s="38">
        <f>Q8/Q20*100</f>
        <v>14.388060910416328</v>
      </c>
      <c r="R47" s="38">
        <f t="shared" ref="R47" si="26">R8/$R$20*100</f>
        <v>14.460921039430119</v>
      </c>
      <c r="S47" s="38">
        <f>S8/$S$20*100</f>
        <v>14.238297872340425</v>
      </c>
      <c r="T47" s="38">
        <f>T8/$S$20*100</f>
        <v>14.089159067882473</v>
      </c>
      <c r="U47" s="130">
        <f>U8/$U$20*100</f>
        <v>14.123155859445536</v>
      </c>
    </row>
    <row r="48" spans="1:21" ht="15" thickBot="1" x14ac:dyDescent="0.35">
      <c r="A48" s="172" t="s">
        <v>6</v>
      </c>
      <c r="B48" s="3" t="s">
        <v>30</v>
      </c>
      <c r="C48" s="38">
        <f t="shared" ref="C48:P48" si="27">C9/C19*100</f>
        <v>12.147688838782413</v>
      </c>
      <c r="D48" s="38">
        <f t="shared" si="27"/>
        <v>12.234957020057307</v>
      </c>
      <c r="E48" s="38">
        <f t="shared" si="27"/>
        <v>12.341916806338565</v>
      </c>
      <c r="F48" s="38">
        <f t="shared" si="27"/>
        <v>11.564848088859851</v>
      </c>
      <c r="G48" s="38">
        <f t="shared" si="27"/>
        <v>12.237882433826057</v>
      </c>
      <c r="H48" s="38">
        <f t="shared" si="27"/>
        <v>11.748103721996825</v>
      </c>
      <c r="I48" s="38">
        <f t="shared" si="27"/>
        <v>12.434223348275191</v>
      </c>
      <c r="J48" s="38">
        <f t="shared" si="27"/>
        <v>12.386387655886704</v>
      </c>
      <c r="K48" s="38">
        <f t="shared" si="27"/>
        <v>13.40571158838801</v>
      </c>
      <c r="L48" s="38">
        <f t="shared" si="27"/>
        <v>13.028682547399125</v>
      </c>
      <c r="M48" s="38">
        <f t="shared" si="27"/>
        <v>13.601036269430052</v>
      </c>
      <c r="N48" s="38">
        <f t="shared" si="27"/>
        <v>12.629896083133493</v>
      </c>
      <c r="O48" s="38">
        <f t="shared" si="27"/>
        <v>12.555130843869449</v>
      </c>
      <c r="P48" s="38">
        <f t="shared" si="27"/>
        <v>13.871635610766045</v>
      </c>
      <c r="Q48" s="38">
        <f>Q9/Q19*100</f>
        <v>12.689614935822638</v>
      </c>
      <c r="R48" s="38">
        <f t="shared" ref="R48" si="28">R9/$R$19*100</f>
        <v>13.402375875723424</v>
      </c>
      <c r="S48" s="38">
        <f>S9/$S$19*100</f>
        <v>13.291888691533451</v>
      </c>
      <c r="T48" s="38">
        <f>T9/$S$19*100</f>
        <v>14.416814683244523</v>
      </c>
      <c r="U48" s="130">
        <f>U9/$U$19*100</f>
        <v>12.63185372394072</v>
      </c>
    </row>
    <row r="49" spans="1:22" ht="15" thickBot="1" x14ac:dyDescent="0.35">
      <c r="A49" s="173"/>
      <c r="B49" s="3" t="s">
        <v>31</v>
      </c>
      <c r="C49" s="38">
        <f t="shared" ref="C49:P49" si="29">C10/C20*100</f>
        <v>13.553682699056488</v>
      </c>
      <c r="D49" s="38">
        <f t="shared" si="29"/>
        <v>13.719972945267006</v>
      </c>
      <c r="E49" s="38">
        <f t="shared" si="29"/>
        <v>14.080089767865909</v>
      </c>
      <c r="F49" s="38">
        <f t="shared" si="29"/>
        <v>13.763371301857049</v>
      </c>
      <c r="G49" s="38">
        <f t="shared" si="29"/>
        <v>13.888573664060585</v>
      </c>
      <c r="H49" s="38">
        <f t="shared" si="29"/>
        <v>13.914793290384587</v>
      </c>
      <c r="I49" s="38">
        <f t="shared" si="29"/>
        <v>14.259321773822311</v>
      </c>
      <c r="J49" s="38">
        <f t="shared" si="29"/>
        <v>14.403727887391026</v>
      </c>
      <c r="K49" s="38">
        <f t="shared" si="29"/>
        <v>14.420779930872426</v>
      </c>
      <c r="L49" s="38">
        <f t="shared" si="29"/>
        <v>14.256694670517195</v>
      </c>
      <c r="M49" s="38">
        <f t="shared" si="29"/>
        <v>14.565490601638933</v>
      </c>
      <c r="N49" s="38">
        <f t="shared" si="29"/>
        <v>14.296420648719948</v>
      </c>
      <c r="O49" s="38">
        <f t="shared" si="29"/>
        <v>14.28477331814501</v>
      </c>
      <c r="P49" s="38">
        <f t="shared" si="29"/>
        <v>14.754307238390266</v>
      </c>
      <c r="Q49" s="38">
        <f>Q10/Q20*100</f>
        <v>14.657378908148388</v>
      </c>
      <c r="R49" s="38">
        <f t="shared" ref="R49" si="30">R10/$R$20*100</f>
        <v>14.419183304906191</v>
      </c>
      <c r="S49" s="38">
        <f>S10/$S$20*100</f>
        <v>14.562917933130699</v>
      </c>
      <c r="T49" s="38">
        <f>T10/$S$20*100</f>
        <v>14.241945288753799</v>
      </c>
      <c r="U49" s="130">
        <f>U10/$U$20*100</f>
        <v>14.194166810071899</v>
      </c>
    </row>
    <row r="50" spans="1:22" ht="15" thickBot="1" x14ac:dyDescent="0.35">
      <c r="A50" s="172" t="s">
        <v>7</v>
      </c>
      <c r="B50" s="3" t="s">
        <v>30</v>
      </c>
      <c r="C50" s="38">
        <f t="shared" ref="C50:P50" si="31">C11/C19*100</f>
        <v>13.232807215332581</v>
      </c>
      <c r="D50" s="38">
        <f t="shared" si="31"/>
        <v>13.452722063037248</v>
      </c>
      <c r="E50" s="38">
        <f t="shared" si="31"/>
        <v>14.17034892579613</v>
      </c>
      <c r="F50" s="38">
        <f t="shared" si="31"/>
        <v>12.969617771969943</v>
      </c>
      <c r="G50" s="38">
        <f t="shared" si="31"/>
        <v>12.58164317634926</v>
      </c>
      <c r="H50" s="38">
        <f t="shared" si="31"/>
        <v>12.594813900158758</v>
      </c>
      <c r="I50" s="38">
        <f t="shared" si="31"/>
        <v>13.428181641005651</v>
      </c>
      <c r="J50" s="38">
        <f t="shared" si="31"/>
        <v>13.760304375396323</v>
      </c>
      <c r="K50" s="38">
        <f t="shared" si="31"/>
        <v>13.736134057115883</v>
      </c>
      <c r="L50" s="38">
        <f t="shared" si="31"/>
        <v>12.372386971317452</v>
      </c>
      <c r="M50" s="38">
        <f t="shared" si="31"/>
        <v>12.823834196891193</v>
      </c>
      <c r="N50" s="38">
        <f t="shared" si="31"/>
        <v>13.535837996269651</v>
      </c>
      <c r="O50" s="38">
        <f t="shared" si="31"/>
        <v>13.58423992943252</v>
      </c>
      <c r="P50" s="38">
        <f t="shared" si="31"/>
        <v>13.250517598343686</v>
      </c>
      <c r="Q50" s="38">
        <f>Q11/Q19*100</f>
        <v>13.302217036172696</v>
      </c>
      <c r="R50" s="38">
        <f t="shared" ref="R50" si="32">R11/$R$19*100</f>
        <v>12.579957356076759</v>
      </c>
      <c r="S50" s="38">
        <f>S11/$S$19*100</f>
        <v>13.913558318531678</v>
      </c>
      <c r="T50" s="38">
        <f>T11/$S$19*100</f>
        <v>13.262285375962108</v>
      </c>
      <c r="U50" s="130">
        <f>U11/$U$19*100</f>
        <v>13.264276984776755</v>
      </c>
    </row>
    <row r="51" spans="1:22" ht="15" thickBot="1" x14ac:dyDescent="0.35">
      <c r="A51" s="173"/>
      <c r="B51" s="3" t="s">
        <v>31</v>
      </c>
      <c r="C51" s="38">
        <f t="shared" ref="C51:P51" si="33">C12/C20*100</f>
        <v>13.839790401997396</v>
      </c>
      <c r="D51" s="38">
        <f t="shared" si="33"/>
        <v>13.934244316920832</v>
      </c>
      <c r="E51" s="38">
        <f t="shared" si="33"/>
        <v>14.07139350585595</v>
      </c>
      <c r="F51" s="38">
        <f t="shared" si="33"/>
        <v>14.371508746164539</v>
      </c>
      <c r="G51" s="38">
        <f t="shared" si="33"/>
        <v>13.959349933404608</v>
      </c>
      <c r="H51" s="38">
        <f t="shared" si="33"/>
        <v>14.517577450406211</v>
      </c>
      <c r="I51" s="38">
        <f t="shared" si="33"/>
        <v>14.129814331747736</v>
      </c>
      <c r="J51" s="38">
        <f t="shared" si="33"/>
        <v>14.214179745702985</v>
      </c>
      <c r="K51" s="38">
        <f t="shared" si="33"/>
        <v>15.010186878779397</v>
      </c>
      <c r="L51" s="38">
        <f t="shared" si="33"/>
        <v>14.464754528747703</v>
      </c>
      <c r="M51" s="38">
        <f t="shared" si="33"/>
        <v>14.362764066721686</v>
      </c>
      <c r="N51" s="38">
        <f t="shared" si="33"/>
        <v>14.530997062173991</v>
      </c>
      <c r="O51" s="38">
        <f t="shared" si="33"/>
        <v>14.637359401456065</v>
      </c>
      <c r="P51" s="38">
        <f t="shared" si="33"/>
        <v>14.553229781761278</v>
      </c>
      <c r="Q51" s="38">
        <f>Q12/Q20*100</f>
        <v>14.839219180301313</v>
      </c>
      <c r="R51" s="38">
        <f t="shared" ref="R51" si="34">R12/$R$20*100</f>
        <v>14.560850807665297</v>
      </c>
      <c r="S51" s="38">
        <f>S12/$S$20*100</f>
        <v>14.598581560283689</v>
      </c>
      <c r="T51" s="38">
        <f>T12/$S$20*100</f>
        <v>14.496859169199594</v>
      </c>
      <c r="U51" s="130">
        <f>U12/$U$20*100</f>
        <v>14.370698188888758</v>
      </c>
    </row>
    <row r="52" spans="1:22" ht="15" thickBot="1" x14ac:dyDescent="0.35">
      <c r="A52" s="172" t="s">
        <v>8</v>
      </c>
      <c r="B52" s="3" t="s">
        <v>30</v>
      </c>
      <c r="C52" s="38">
        <f t="shared" ref="C52:P52" si="35">C13/C19*100</f>
        <v>14.656144306651633</v>
      </c>
      <c r="D52" s="38">
        <f t="shared" si="35"/>
        <v>13.925501432664756</v>
      </c>
      <c r="E52" s="38">
        <f t="shared" si="35"/>
        <v>13.591345421301234</v>
      </c>
      <c r="F52" s="38">
        <f t="shared" si="35"/>
        <v>13.835347925514538</v>
      </c>
      <c r="G52" s="38">
        <f t="shared" si="35"/>
        <v>13.922310072189756</v>
      </c>
      <c r="H52" s="38">
        <f t="shared" si="35"/>
        <v>14.16475568883401</v>
      </c>
      <c r="I52" s="38">
        <f t="shared" si="35"/>
        <v>14.500097446891443</v>
      </c>
      <c r="J52" s="38">
        <f t="shared" si="35"/>
        <v>14.436694145001056</v>
      </c>
      <c r="K52" s="38">
        <f t="shared" si="35"/>
        <v>14.349775784753364</v>
      </c>
      <c r="L52" s="38">
        <f t="shared" si="35"/>
        <v>14.778804083616917</v>
      </c>
      <c r="M52" s="38">
        <f t="shared" si="35"/>
        <v>13.860103626943005</v>
      </c>
      <c r="N52" s="38">
        <f t="shared" si="35"/>
        <v>14.788169464428458</v>
      </c>
      <c r="O52" s="38">
        <f t="shared" si="35"/>
        <v>14.613349014995588</v>
      </c>
      <c r="P52" s="38">
        <f t="shared" si="35"/>
        <v>13.398402839396628</v>
      </c>
      <c r="Q52" s="38">
        <f>Q13/Q19*100</f>
        <v>13.098016336056009</v>
      </c>
      <c r="R52" s="38">
        <f t="shared" ref="R52" si="36">R13/$R$19*100</f>
        <v>15.290892476393541</v>
      </c>
      <c r="S52" s="38">
        <f>S13/$S$19*100</f>
        <v>13.410301953818829</v>
      </c>
      <c r="T52" s="38">
        <f>T13/$S$19*100</f>
        <v>13.143872113676732</v>
      </c>
      <c r="U52" s="130">
        <f>U13/$U$19*100</f>
        <v>14.113836186950484</v>
      </c>
    </row>
    <row r="53" spans="1:22" ht="15" thickBot="1" x14ac:dyDescent="0.35">
      <c r="A53" s="173"/>
      <c r="B53" s="3" t="s">
        <v>31</v>
      </c>
      <c r="C53" s="38">
        <f t="shared" ref="C53:P53" si="37">C14/C20*100</f>
        <v>14.785178120797458</v>
      </c>
      <c r="D53" s="38">
        <f t="shared" si="37"/>
        <v>14.915242594295256</v>
      </c>
      <c r="E53" s="38">
        <f t="shared" si="37"/>
        <v>14.533417490707624</v>
      </c>
      <c r="F53" s="38">
        <f t="shared" si="37"/>
        <v>14.878824170476632</v>
      </c>
      <c r="G53" s="38">
        <f t="shared" si="37"/>
        <v>14.935286001827642</v>
      </c>
      <c r="H53" s="38">
        <f t="shared" si="37"/>
        <v>14.955774804402996</v>
      </c>
      <c r="I53" s="38">
        <f t="shared" si="37"/>
        <v>15.167101427036981</v>
      </c>
      <c r="J53" s="38">
        <f t="shared" si="37"/>
        <v>15.137140815925907</v>
      </c>
      <c r="K53" s="38">
        <f t="shared" si="37"/>
        <v>14.983499209133692</v>
      </c>
      <c r="L53" s="38">
        <f t="shared" si="37"/>
        <v>15.419073247571541</v>
      </c>
      <c r="M53" s="38">
        <f t="shared" si="37"/>
        <v>15.145932285228017</v>
      </c>
      <c r="N53" s="38">
        <f t="shared" si="37"/>
        <v>15.327657533425265</v>
      </c>
      <c r="O53" s="38">
        <f t="shared" si="37"/>
        <v>15.069761675055116</v>
      </c>
      <c r="P53" s="38">
        <f t="shared" si="37"/>
        <v>15.092356269435827</v>
      </c>
      <c r="Q53" s="38">
        <f>Q14/Q20*100</f>
        <v>15.029159241859711</v>
      </c>
      <c r="R53" s="38">
        <f t="shared" ref="R53" si="38">R14/$R$20*100</f>
        <v>15.492324671415671</v>
      </c>
      <c r="S53" s="38">
        <f>S14/$S$20*100</f>
        <v>15.218237082066869</v>
      </c>
      <c r="T53" s="38">
        <f>T14/$S$20*100</f>
        <v>15.109219858156028</v>
      </c>
      <c r="U53" s="130">
        <f>U14/$U$20*100</f>
        <v>15.055797085009697</v>
      </c>
    </row>
    <row r="54" spans="1:22" ht="15" thickBot="1" x14ac:dyDescent="0.35">
      <c r="A54" s="172" t="s">
        <v>9</v>
      </c>
      <c r="B54" s="3" t="s">
        <v>30</v>
      </c>
      <c r="C54" s="38">
        <f t="shared" ref="C54:P54" si="39">C15/C19*100</f>
        <v>17.474633596392334</v>
      </c>
      <c r="D54" s="38">
        <f t="shared" si="39"/>
        <v>17.134670487106018</v>
      </c>
      <c r="E54" s="38">
        <f t="shared" si="39"/>
        <v>17.415815937833308</v>
      </c>
      <c r="F54" s="38">
        <f t="shared" si="39"/>
        <v>18.131329630839595</v>
      </c>
      <c r="G54" s="38">
        <f t="shared" si="39"/>
        <v>17.497421794431077</v>
      </c>
      <c r="H54" s="38">
        <f t="shared" si="39"/>
        <v>17.481037219968247</v>
      </c>
      <c r="I54" s="38">
        <f t="shared" si="39"/>
        <v>17.618397973104656</v>
      </c>
      <c r="J54" s="38">
        <f t="shared" si="39"/>
        <v>17.205664764320439</v>
      </c>
      <c r="K54" s="38">
        <f t="shared" si="39"/>
        <v>16.709936275666745</v>
      </c>
      <c r="L54" s="38">
        <f t="shared" si="39"/>
        <v>17.136606708799224</v>
      </c>
      <c r="M54" s="38">
        <f t="shared" si="39"/>
        <v>16.606217616580309</v>
      </c>
      <c r="N54" s="38">
        <f t="shared" si="39"/>
        <v>17.053024247268851</v>
      </c>
      <c r="O54" s="38">
        <f t="shared" si="39"/>
        <v>15.730667450749781</v>
      </c>
      <c r="P54" s="38">
        <f t="shared" si="39"/>
        <v>16.08991422656019</v>
      </c>
      <c r="Q54" s="38">
        <f>Q15/Q19*100</f>
        <v>17.415402567094514</v>
      </c>
      <c r="R54" s="38">
        <f t="shared" ref="R54" si="40">R15/$R$19*100</f>
        <v>16.844349680170577</v>
      </c>
      <c r="S54" s="38">
        <f>S15/$S$19*100</f>
        <v>15.778567199526346</v>
      </c>
      <c r="T54" s="38">
        <f>T15/$S$19*100</f>
        <v>14.564831261101244</v>
      </c>
      <c r="U54" s="130">
        <f>U15/$U$19*100</f>
        <v>17.043391592211581</v>
      </c>
    </row>
    <row r="55" spans="1:22" ht="15" thickBot="1" x14ac:dyDescent="0.35">
      <c r="A55" s="173"/>
      <c r="B55" s="3" t="s">
        <v>31</v>
      </c>
      <c r="C55" s="38">
        <f t="shared" ref="C55:P55" si="41">C16/C20*100</f>
        <v>15.534469548817798</v>
      </c>
      <c r="D55" s="38">
        <f t="shared" si="41"/>
        <v>15.680384261754543</v>
      </c>
      <c r="E55" s="38">
        <f t="shared" si="41"/>
        <v>15.311592678308436</v>
      </c>
      <c r="F55" s="38">
        <f t="shared" si="41"/>
        <v>15.391093277852082</v>
      </c>
      <c r="G55" s="38">
        <f t="shared" si="41"/>
        <v>15.588697298556403</v>
      </c>
      <c r="H55" s="38">
        <f t="shared" si="41"/>
        <v>15.086122749320479</v>
      </c>
      <c r="I55" s="38">
        <f t="shared" si="41"/>
        <v>14.898266073346633</v>
      </c>
      <c r="J55" s="38">
        <f t="shared" si="41"/>
        <v>14.924743916920633</v>
      </c>
      <c r="K55" s="38">
        <f t="shared" si="41"/>
        <v>14.546407253838794</v>
      </c>
      <c r="L55" s="38">
        <f t="shared" si="41"/>
        <v>14.680690469939616</v>
      </c>
      <c r="M55" s="38">
        <f t="shared" si="41"/>
        <v>14.61480246148367</v>
      </c>
      <c r="N55" s="38">
        <f t="shared" si="41"/>
        <v>14.774941543257988</v>
      </c>
      <c r="O55" s="38">
        <f t="shared" si="41"/>
        <v>14.433556896157587</v>
      </c>
      <c r="P55" s="38">
        <f t="shared" si="41"/>
        <v>14.33264183924156</v>
      </c>
      <c r="Q55" s="38">
        <f>Q16/Q20*100</f>
        <v>14.264539121982828</v>
      </c>
      <c r="R55" s="38">
        <f t="shared" ref="R55" si="42">R16/$R$20*100</f>
        <v>14.486204474766732</v>
      </c>
      <c r="S55" s="38">
        <f>S16/$S$20*100</f>
        <v>14.141843971631204</v>
      </c>
      <c r="T55" s="38">
        <f>T16/$S$20*100</f>
        <v>14.063627152988856</v>
      </c>
      <c r="U55" s="130">
        <f>U16/$U$20*100</f>
        <v>14.89922254997926</v>
      </c>
    </row>
    <row r="56" spans="1:22" ht="15" thickBot="1" x14ac:dyDescent="0.35">
      <c r="A56" s="172" t="s">
        <v>10</v>
      </c>
      <c r="B56" s="3" t="s">
        <v>30</v>
      </c>
      <c r="C56" s="38">
        <f t="shared" ref="C56:P56" si="43">C17/C19*100</f>
        <v>16.798196166854567</v>
      </c>
      <c r="D56" s="38">
        <f t="shared" si="43"/>
        <v>17.793696275071632</v>
      </c>
      <c r="E56" s="38">
        <f t="shared" si="43"/>
        <v>17.82721316471126</v>
      </c>
      <c r="F56" s="38">
        <f t="shared" si="43"/>
        <v>19.258412283567459</v>
      </c>
      <c r="G56" s="38">
        <f t="shared" si="43"/>
        <v>18.099003093846683</v>
      </c>
      <c r="H56" s="38">
        <f t="shared" si="43"/>
        <v>17.710354559887108</v>
      </c>
      <c r="I56" s="38">
        <f t="shared" si="43"/>
        <v>16.819333463262524</v>
      </c>
      <c r="J56" s="38">
        <f t="shared" si="43"/>
        <v>16.973155781018811</v>
      </c>
      <c r="K56" s="38">
        <f t="shared" si="43"/>
        <v>16.426717016757138</v>
      </c>
      <c r="L56" s="38">
        <f t="shared" si="43"/>
        <v>16.917841516771997</v>
      </c>
      <c r="M56" s="38">
        <f t="shared" si="43"/>
        <v>15.699481865284975</v>
      </c>
      <c r="N56" s="38">
        <f t="shared" si="43"/>
        <v>15.960564881428191</v>
      </c>
      <c r="O56" s="38">
        <f t="shared" si="43"/>
        <v>17.465451337841813</v>
      </c>
      <c r="P56" s="38">
        <f t="shared" si="43"/>
        <v>16.947648624667259</v>
      </c>
      <c r="Q56" s="38">
        <f>Q17/Q19*100</f>
        <v>16.831971995332555</v>
      </c>
      <c r="R56" s="38">
        <f t="shared" ref="R56" si="44">R17/$R$19*100</f>
        <v>15.13859275053305</v>
      </c>
      <c r="S56" s="38">
        <f>S17/$S$19*100</f>
        <v>16.400236826524569</v>
      </c>
      <c r="T56" s="38">
        <f>T17/$S$19*100</f>
        <v>15.689757252812313</v>
      </c>
      <c r="U56" s="130">
        <f>U17/$U$19*100</f>
        <v>17.11932984491985</v>
      </c>
    </row>
    <row r="57" spans="1:22" ht="15" thickBot="1" x14ac:dyDescent="0.35">
      <c r="A57" s="173"/>
      <c r="B57" s="3" t="s">
        <v>31</v>
      </c>
      <c r="C57" s="38">
        <f t="shared" ref="C57:P57" si="45">C18/C20*100</f>
        <v>14.457011513959806</v>
      </c>
      <c r="D57" s="38">
        <f t="shared" si="45"/>
        <v>14.029887025353244</v>
      </c>
      <c r="E57" s="38">
        <f t="shared" si="45"/>
        <v>13.901956658952241</v>
      </c>
      <c r="F57" s="38">
        <f t="shared" si="45"/>
        <v>13.75900040503644</v>
      </c>
      <c r="G57" s="38">
        <f t="shared" si="45"/>
        <v>13.650860961959996</v>
      </c>
      <c r="H57" s="38">
        <f t="shared" si="45"/>
        <v>13.439053325524469</v>
      </c>
      <c r="I57" s="38">
        <f t="shared" si="45"/>
        <v>12.950437317784255</v>
      </c>
      <c r="J57" s="38">
        <f t="shared" si="45"/>
        <v>12.644051760480659</v>
      </c>
      <c r="K57" s="38">
        <f t="shared" si="45"/>
        <v>12.485598422172897</v>
      </c>
      <c r="L57" s="38">
        <f t="shared" si="45"/>
        <v>12.34641638225256</v>
      </c>
      <c r="M57" s="38">
        <f t="shared" si="45"/>
        <v>12.326252743828313</v>
      </c>
      <c r="N57" s="38">
        <f t="shared" si="45"/>
        <v>12.165747346963247</v>
      </c>
      <c r="O57" s="38">
        <f t="shared" si="45"/>
        <v>12.178555791904468</v>
      </c>
      <c r="P57" s="38">
        <f t="shared" si="45"/>
        <v>12.153041844019638</v>
      </c>
      <c r="Q57" s="38">
        <f>Q18/Q20*100</f>
        <v>12.278875749230519</v>
      </c>
      <c r="R57" s="38">
        <f t="shared" ref="R57" si="46">R18/$R$20*100</f>
        <v>12.061001304304204</v>
      </c>
      <c r="S57" s="38">
        <f>S18/$S$20*100</f>
        <v>12.724620060790274</v>
      </c>
      <c r="T57" s="38">
        <f>T18/$S$20*100</f>
        <v>12.116312056737588</v>
      </c>
      <c r="U57" s="130">
        <f>U18/$U$20*100</f>
        <v>12.982203549108867</v>
      </c>
    </row>
    <row r="58" spans="1:22" ht="15" thickBot="1" x14ac:dyDescent="0.35">
      <c r="A58" s="184" t="s">
        <v>11</v>
      </c>
      <c r="B58" s="3" t="s">
        <v>30</v>
      </c>
      <c r="C58" s="40">
        <v>100</v>
      </c>
      <c r="D58" s="40">
        <v>100</v>
      </c>
      <c r="E58" s="40">
        <v>100</v>
      </c>
      <c r="F58" s="40">
        <v>100</v>
      </c>
      <c r="G58" s="40">
        <v>100</v>
      </c>
      <c r="H58" s="40">
        <v>100</v>
      </c>
      <c r="I58" s="40">
        <v>100</v>
      </c>
      <c r="J58" s="40">
        <v>100</v>
      </c>
      <c r="K58" s="40">
        <v>100</v>
      </c>
      <c r="L58" s="40">
        <v>100</v>
      </c>
      <c r="M58" s="40">
        <v>100</v>
      </c>
      <c r="N58" s="40">
        <v>100</v>
      </c>
      <c r="O58" s="39">
        <v>100</v>
      </c>
      <c r="P58" s="39">
        <v>100</v>
      </c>
      <c r="Q58" s="39">
        <f t="shared" ref="Q58" si="47">Q19/$Q$19*100</f>
        <v>100</v>
      </c>
      <c r="R58" s="39">
        <f>R19/$R$19*100</f>
        <v>100</v>
      </c>
      <c r="S58" s="39">
        <f>S19/$S$19*100</f>
        <v>100</v>
      </c>
      <c r="T58" s="39">
        <f>T19/$S$19*100</f>
        <v>98.697454114860861</v>
      </c>
      <c r="U58" s="37">
        <v>100</v>
      </c>
    </row>
    <row r="59" spans="1:22" ht="15" thickBot="1" x14ac:dyDescent="0.35">
      <c r="A59" s="185"/>
      <c r="B59" s="3" t="s">
        <v>31</v>
      </c>
      <c r="C59" s="40">
        <v>100</v>
      </c>
      <c r="D59" s="40">
        <v>100</v>
      </c>
      <c r="E59" s="40">
        <v>100</v>
      </c>
      <c r="F59" s="40">
        <v>100</v>
      </c>
      <c r="G59" s="40">
        <v>100</v>
      </c>
      <c r="H59" s="40">
        <v>100</v>
      </c>
      <c r="I59" s="40">
        <v>100</v>
      </c>
      <c r="J59" s="40">
        <v>100</v>
      </c>
      <c r="K59" s="40">
        <v>100</v>
      </c>
      <c r="L59" s="40">
        <v>100</v>
      </c>
      <c r="M59" s="40">
        <v>100</v>
      </c>
      <c r="N59" s="40">
        <v>100</v>
      </c>
      <c r="O59" s="39">
        <v>100</v>
      </c>
      <c r="P59" s="39">
        <v>100</v>
      </c>
      <c r="Q59" s="39">
        <f t="shared" ref="Q59" si="48">Q20/$Q$20*100</f>
        <v>100</v>
      </c>
      <c r="R59" s="39">
        <f>R20/$R$20*100</f>
        <v>100</v>
      </c>
      <c r="S59" s="39">
        <f>S20/$S$20*100</f>
        <v>100</v>
      </c>
      <c r="T59" s="39">
        <f>T20/$S$20*100</f>
        <v>98.447416413373858</v>
      </c>
      <c r="U59" s="37">
        <v>100</v>
      </c>
    </row>
    <row r="60" spans="1:22" ht="15.6" x14ac:dyDescent="0.3">
      <c r="A60" s="1"/>
    </row>
    <row r="61" spans="1:22" ht="16.2" thickBot="1" x14ac:dyDescent="0.35">
      <c r="A61" s="183" t="s">
        <v>34</v>
      </c>
      <c r="B61" s="183"/>
      <c r="C61" s="183"/>
      <c r="D61" s="183"/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S61" s="126"/>
      <c r="T61" s="126"/>
    </row>
    <row r="62" spans="1:22" ht="15" thickBot="1" x14ac:dyDescent="0.35">
      <c r="A62" s="176" t="s">
        <v>1</v>
      </c>
      <c r="B62" s="177"/>
      <c r="C62" s="22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36</v>
      </c>
      <c r="R62" s="2" t="s">
        <v>99</v>
      </c>
      <c r="S62" s="123" t="s">
        <v>102</v>
      </c>
      <c r="T62" s="149" t="s">
        <v>107</v>
      </c>
      <c r="U62" s="23" t="s">
        <v>108</v>
      </c>
      <c r="V62" s="23" t="s">
        <v>120</v>
      </c>
    </row>
    <row r="63" spans="1:22" ht="15" thickBot="1" x14ac:dyDescent="0.35">
      <c r="A63" s="172" t="s">
        <v>2</v>
      </c>
      <c r="B63" s="3" t="s">
        <v>30</v>
      </c>
      <c r="C63" s="10"/>
      <c r="D63" s="79">
        <v>-4.43</v>
      </c>
      <c r="E63" s="79">
        <v>-13.01</v>
      </c>
      <c r="F63" s="79">
        <v>-4.18</v>
      </c>
      <c r="G63" s="98">
        <v>4.5</v>
      </c>
      <c r="H63" s="79">
        <v>-0.76</v>
      </c>
      <c r="I63" s="79">
        <v>-9.69</v>
      </c>
      <c r="J63" s="120">
        <v>-19.63</v>
      </c>
      <c r="K63" s="79">
        <v>-0.18</v>
      </c>
      <c r="L63" s="79">
        <v>-2.29</v>
      </c>
      <c r="M63" s="79">
        <v>-6.31</v>
      </c>
      <c r="N63" s="79">
        <v>-0.57999999999999996</v>
      </c>
      <c r="O63" s="38">
        <v>-15.09</v>
      </c>
      <c r="P63" s="38">
        <f>(P5-O5)/O5*100</f>
        <v>1.1389521640091116</v>
      </c>
      <c r="Q63" s="38">
        <f>(Q5-P5)/P5*100</f>
        <v>11.261261261261261</v>
      </c>
      <c r="R63" s="98">
        <f>(R5-Q5)/Q5*100</f>
        <v>-7.6923076923076925</v>
      </c>
      <c r="S63" s="101">
        <f>(S5-R5)/R5*100</f>
        <v>8.3333333333333321</v>
      </c>
      <c r="T63" s="98">
        <f>(T5-S5)/S5*100</f>
        <v>-9.1093117408906874</v>
      </c>
      <c r="U63" s="38">
        <f>(T5-C5)/C5*100</f>
        <v>-52.687038988408851</v>
      </c>
      <c r="V63" s="38">
        <f>(T5-L5)/L5*100</f>
        <v>-19.099099099099099</v>
      </c>
    </row>
    <row r="64" spans="1:22" ht="15" thickBot="1" x14ac:dyDescent="0.35">
      <c r="A64" s="173"/>
      <c r="B64" s="3" t="s">
        <v>31</v>
      </c>
      <c r="C64" s="10"/>
      <c r="D64" s="79">
        <v>0.4</v>
      </c>
      <c r="E64" s="79">
        <v>-5.3</v>
      </c>
      <c r="F64" s="79">
        <v>-3.3</v>
      </c>
      <c r="G64" s="79">
        <v>-2</v>
      </c>
      <c r="H64" s="79">
        <v>-1.63</v>
      </c>
      <c r="I64" s="101">
        <v>1.4</v>
      </c>
      <c r="J64" s="120">
        <v>-7.78</v>
      </c>
      <c r="K64" s="79">
        <v>2.19</v>
      </c>
      <c r="L64" s="79">
        <v>-0.8</v>
      </c>
      <c r="M64" s="79">
        <v>-5.31</v>
      </c>
      <c r="N64" s="79">
        <v>-6.69</v>
      </c>
      <c r="O64" s="38">
        <v>-4.05</v>
      </c>
      <c r="P64" s="38">
        <v>-2.94</v>
      </c>
      <c r="Q64" s="38">
        <f t="shared" ref="Q64:T78" si="49">(Q6-P6)/P6*100</f>
        <v>-1.8718915669235396</v>
      </c>
      <c r="R64" s="98">
        <f t="shared" si="49"/>
        <v>0.75190063772313342</v>
      </c>
      <c r="S64" s="98">
        <f t="shared" si="49"/>
        <v>-1.0005804472207633</v>
      </c>
      <c r="T64" s="98">
        <f t="shared" si="49"/>
        <v>-1.2759304241002876</v>
      </c>
      <c r="U64" s="38">
        <f t="shared" ref="U64:V78" si="50">(T6-C6)/C6*100</f>
        <v>-33.19604768472162</v>
      </c>
      <c r="V64" s="38">
        <f t="shared" ref="V64:V78" si="51">(T6-L6)/L6*100</f>
        <v>-20.487508713543658</v>
      </c>
    </row>
    <row r="65" spans="1:22" ht="15" thickBot="1" x14ac:dyDescent="0.35">
      <c r="A65" s="172" t="s">
        <v>5</v>
      </c>
      <c r="B65" s="3" t="s">
        <v>30</v>
      </c>
      <c r="C65" s="10"/>
      <c r="D65" s="79">
        <v>-0.46</v>
      </c>
      <c r="E65" s="79">
        <v>-4.71</v>
      </c>
      <c r="F65" s="79">
        <v>-12.18</v>
      </c>
      <c r="G65" s="79">
        <v>-3.43</v>
      </c>
      <c r="H65" s="79">
        <v>0.56999999999999995</v>
      </c>
      <c r="I65" s="79">
        <v>-17.260000000000002</v>
      </c>
      <c r="J65" s="98">
        <v>6.84</v>
      </c>
      <c r="K65" s="79">
        <v>-18.88</v>
      </c>
      <c r="L65" s="79">
        <v>-0.39</v>
      </c>
      <c r="M65" s="79">
        <v>6.53</v>
      </c>
      <c r="N65" s="120">
        <v>-14.5</v>
      </c>
      <c r="O65" s="38">
        <v>-2.83</v>
      </c>
      <c r="P65" s="38">
        <v>0.67</v>
      </c>
      <c r="Q65" s="38">
        <f t="shared" si="49"/>
        <v>-6.666666666666667</v>
      </c>
      <c r="R65" s="98">
        <f t="shared" si="49"/>
        <v>0.47619047619047622</v>
      </c>
      <c r="S65" s="98">
        <f t="shared" si="49"/>
        <v>0.7109004739336493</v>
      </c>
      <c r="T65" s="101">
        <f t="shared" si="49"/>
        <v>13.882352941176471</v>
      </c>
      <c r="U65" s="38">
        <f t="shared" si="50"/>
        <v>-44.622425629290618</v>
      </c>
      <c r="V65" s="38">
        <f t="shared" si="51"/>
        <v>-4.1584158415841586</v>
      </c>
    </row>
    <row r="66" spans="1:22" ht="15" thickBot="1" x14ac:dyDescent="0.35">
      <c r="A66" s="173"/>
      <c r="B66" s="3" t="s">
        <v>31</v>
      </c>
      <c r="C66" s="10"/>
      <c r="D66" s="101">
        <v>1.62</v>
      </c>
      <c r="E66" s="79">
        <v>-3.72</v>
      </c>
      <c r="F66" s="79">
        <v>-5.99</v>
      </c>
      <c r="G66" s="79">
        <v>-1.86</v>
      </c>
      <c r="H66" s="79">
        <v>1.33</v>
      </c>
      <c r="I66" s="79">
        <v>-2.14</v>
      </c>
      <c r="J66" s="79">
        <v>-0.8</v>
      </c>
      <c r="K66" s="79">
        <v>-5.16</v>
      </c>
      <c r="L66" s="79">
        <v>1.1200000000000001</v>
      </c>
      <c r="M66" s="79">
        <v>-1.97</v>
      </c>
      <c r="N66" s="120">
        <v>-11.03</v>
      </c>
      <c r="O66" s="38">
        <v>0.86</v>
      </c>
      <c r="P66" s="38">
        <v>-4.3</v>
      </c>
      <c r="Q66" s="38">
        <f t="shared" si="49"/>
        <v>-2.7350380550840501</v>
      </c>
      <c r="R66" s="98">
        <f t="shared" si="49"/>
        <v>1.4242688659329525</v>
      </c>
      <c r="S66" s="98">
        <f t="shared" si="49"/>
        <v>-2.4977104321039048</v>
      </c>
      <c r="T66" s="98">
        <f t="shared" si="49"/>
        <v>-1.0474482680101329</v>
      </c>
      <c r="U66" s="38">
        <f t="shared" si="50"/>
        <v>-31.771794167288142</v>
      </c>
      <c r="V66" s="38">
        <f t="shared" si="51"/>
        <v>-19.872311982852008</v>
      </c>
    </row>
    <row r="67" spans="1:22" ht="15" thickBot="1" x14ac:dyDescent="0.35">
      <c r="A67" s="172" t="s">
        <v>6</v>
      </c>
      <c r="B67" s="3" t="s">
        <v>30</v>
      </c>
      <c r="C67" s="10"/>
      <c r="D67" s="79">
        <v>-0.93</v>
      </c>
      <c r="E67" s="79">
        <v>-5.15</v>
      </c>
      <c r="F67" s="120">
        <v>-12.59</v>
      </c>
      <c r="G67" s="79">
        <v>0.56000000000000005</v>
      </c>
      <c r="H67" s="79">
        <v>-6.46</v>
      </c>
      <c r="I67" s="79">
        <v>-4.2</v>
      </c>
      <c r="J67" s="79">
        <v>-8.15</v>
      </c>
      <c r="K67" s="79">
        <v>-3.07</v>
      </c>
      <c r="L67" s="79">
        <v>-5.63</v>
      </c>
      <c r="M67" s="79">
        <v>-2.0499999999999998</v>
      </c>
      <c r="N67" s="79">
        <v>-9.7100000000000009</v>
      </c>
      <c r="O67" s="38">
        <v>-9.92</v>
      </c>
      <c r="P67" s="101">
        <v>9.84</v>
      </c>
      <c r="Q67" s="38">
        <f t="shared" si="49"/>
        <v>-7.249466950959488</v>
      </c>
      <c r="R67" s="98">
        <f t="shared" si="49"/>
        <v>1.1494252873563218</v>
      </c>
      <c r="S67" s="98">
        <f t="shared" si="49"/>
        <v>2.0454545454545454</v>
      </c>
      <c r="T67" s="98">
        <f t="shared" si="49"/>
        <v>8.463251670378618</v>
      </c>
      <c r="U67" s="38">
        <f t="shared" si="50"/>
        <v>-43.503480278422273</v>
      </c>
      <c r="V67" s="38">
        <f t="shared" si="51"/>
        <v>-9.1417910447761201</v>
      </c>
    </row>
    <row r="68" spans="1:22" ht="15" thickBot="1" x14ac:dyDescent="0.35">
      <c r="A68" s="173"/>
      <c r="B68" s="3" t="s">
        <v>31</v>
      </c>
      <c r="C68" s="10"/>
      <c r="D68" s="101">
        <v>2.64</v>
      </c>
      <c r="E68" s="79">
        <v>-3.34</v>
      </c>
      <c r="F68" s="79">
        <v>-5.9</v>
      </c>
      <c r="G68" s="79">
        <v>-1.54</v>
      </c>
      <c r="H68" s="79">
        <v>-0.38</v>
      </c>
      <c r="I68" s="79">
        <v>0.28999999999999998</v>
      </c>
      <c r="J68" s="79">
        <v>-3.67</v>
      </c>
      <c r="K68" s="79">
        <v>-1</v>
      </c>
      <c r="L68" s="79">
        <v>-1.95</v>
      </c>
      <c r="M68" s="79">
        <v>-2.09</v>
      </c>
      <c r="N68" s="120">
        <v>-10.3</v>
      </c>
      <c r="O68" s="38">
        <v>-3.37</v>
      </c>
      <c r="P68" s="38">
        <v>0.51</v>
      </c>
      <c r="Q68" s="38">
        <f t="shared" si="49"/>
        <v>-2.3289704493320738</v>
      </c>
      <c r="R68" s="98">
        <f t="shared" si="49"/>
        <v>-0.72667992926613612</v>
      </c>
      <c r="S68" s="98">
        <f t="shared" si="49"/>
        <v>1.3916334994015976E-2</v>
      </c>
      <c r="T68" s="98">
        <f t="shared" si="49"/>
        <v>-2.2040407413591585</v>
      </c>
      <c r="U68" s="38">
        <f t="shared" si="50"/>
        <v>-30.541170889828834</v>
      </c>
      <c r="V68" s="38">
        <f t="shared" si="51"/>
        <v>-19.107796422898971</v>
      </c>
    </row>
    <row r="69" spans="1:22" ht="15" thickBot="1" x14ac:dyDescent="0.35">
      <c r="A69" s="172" t="s">
        <v>7</v>
      </c>
      <c r="B69" s="3" t="s">
        <v>30</v>
      </c>
      <c r="C69" s="10"/>
      <c r="D69" s="79">
        <v>0</v>
      </c>
      <c r="E69" s="79">
        <v>-0.96</v>
      </c>
      <c r="F69" s="120">
        <v>-14.62</v>
      </c>
      <c r="G69" s="79">
        <v>-7.81</v>
      </c>
      <c r="H69" s="79">
        <v>-2.46</v>
      </c>
      <c r="I69" s="79">
        <v>-3.5</v>
      </c>
      <c r="J69" s="79">
        <v>-5.52</v>
      </c>
      <c r="K69" s="79">
        <v>-10.6</v>
      </c>
      <c r="L69" s="79">
        <v>-12.54</v>
      </c>
      <c r="M69" s="79">
        <v>-2.75</v>
      </c>
      <c r="N69" s="98">
        <v>2.63</v>
      </c>
      <c r="O69" s="38">
        <v>-9.06</v>
      </c>
      <c r="P69" s="38">
        <v>-3.03</v>
      </c>
      <c r="Q69" s="38">
        <f t="shared" si="49"/>
        <v>1.7857142857142856</v>
      </c>
      <c r="R69" s="98">
        <f t="shared" si="49"/>
        <v>-9.4298245614035086</v>
      </c>
      <c r="S69" s="101">
        <f t="shared" si="49"/>
        <v>13.801452784503631</v>
      </c>
      <c r="T69" s="98">
        <f t="shared" si="49"/>
        <v>-4.6808510638297873</v>
      </c>
      <c r="U69" s="38">
        <f t="shared" si="50"/>
        <v>-52.289669861554842</v>
      </c>
      <c r="V69" s="38">
        <f t="shared" si="51"/>
        <v>-11.984282907662083</v>
      </c>
    </row>
    <row r="70" spans="1:22" ht="15" thickBot="1" x14ac:dyDescent="0.35">
      <c r="A70" s="173"/>
      <c r="B70" s="3" t="s">
        <v>31</v>
      </c>
      <c r="C70" s="10"/>
      <c r="D70" s="101">
        <v>2.09</v>
      </c>
      <c r="E70" s="79">
        <v>-4.8899999999999997</v>
      </c>
      <c r="F70" s="79">
        <v>-1.68</v>
      </c>
      <c r="G70" s="79">
        <v>-5.22</v>
      </c>
      <c r="H70" s="79">
        <v>3.41</v>
      </c>
      <c r="I70" s="79">
        <v>-4.75</v>
      </c>
      <c r="J70" s="79">
        <v>-4.07</v>
      </c>
      <c r="K70" s="79">
        <v>4.42</v>
      </c>
      <c r="L70" s="79">
        <v>-4.43</v>
      </c>
      <c r="M70" s="79">
        <v>-4.84</v>
      </c>
      <c r="N70" s="120">
        <v>-7.54</v>
      </c>
      <c r="O70" s="38">
        <v>-2.58</v>
      </c>
      <c r="P70" s="38">
        <v>-3.25</v>
      </c>
      <c r="Q70" s="38">
        <f t="shared" si="49"/>
        <v>0.24897400820793431</v>
      </c>
      <c r="R70" s="98">
        <f t="shared" si="49"/>
        <v>-0.97977675281788157</v>
      </c>
      <c r="S70" s="98">
        <f t="shared" si="49"/>
        <v>-0.71660878672620032</v>
      </c>
      <c r="T70" s="98">
        <f t="shared" si="49"/>
        <v>-0.69679640219865635</v>
      </c>
      <c r="U70" s="38">
        <f t="shared" si="50"/>
        <v>-30.759552475707487</v>
      </c>
      <c r="V70" s="38">
        <f t="shared" si="51"/>
        <v>-18.844295210654082</v>
      </c>
    </row>
    <row r="71" spans="1:22" ht="15" thickBot="1" x14ac:dyDescent="0.35">
      <c r="A71" s="172" t="s">
        <v>8</v>
      </c>
      <c r="B71" s="3" t="s">
        <v>30</v>
      </c>
      <c r="C71" s="10"/>
      <c r="D71" s="79">
        <v>-6.54</v>
      </c>
      <c r="E71" s="79">
        <v>-8.23</v>
      </c>
      <c r="F71" s="79">
        <v>-5.04</v>
      </c>
      <c r="G71" s="79">
        <v>-4.37</v>
      </c>
      <c r="H71" s="79">
        <v>-0.86</v>
      </c>
      <c r="I71" s="79">
        <v>-7.35</v>
      </c>
      <c r="J71" s="79">
        <v>-8.1999999999999993</v>
      </c>
      <c r="K71" s="120">
        <v>-10.98</v>
      </c>
      <c r="L71" s="79">
        <v>0</v>
      </c>
      <c r="M71" s="79">
        <v>-12.01</v>
      </c>
      <c r="N71" s="98">
        <v>3.74</v>
      </c>
      <c r="O71" s="38">
        <v>-10.45</v>
      </c>
      <c r="P71" s="38">
        <v>-8.85</v>
      </c>
      <c r="Q71" s="38">
        <f t="shared" si="49"/>
        <v>-0.88300220750551872</v>
      </c>
      <c r="R71" s="101">
        <f t="shared" si="49"/>
        <v>11.804008908685969</v>
      </c>
      <c r="S71" s="98">
        <f t="shared" si="49"/>
        <v>-9.760956175298805</v>
      </c>
      <c r="T71" s="98">
        <f t="shared" si="49"/>
        <v>-1.9867549668874174</v>
      </c>
      <c r="U71" s="38">
        <f t="shared" si="50"/>
        <v>-57.307692307692307</v>
      </c>
      <c r="V71" s="38">
        <f t="shared" si="51"/>
        <v>-26.973684210526315</v>
      </c>
    </row>
    <row r="72" spans="1:22" ht="15" thickBot="1" x14ac:dyDescent="0.35">
      <c r="A72" s="173"/>
      <c r="B72" s="3" t="s">
        <v>31</v>
      </c>
      <c r="C72" s="10"/>
      <c r="D72" s="98">
        <v>2.29</v>
      </c>
      <c r="E72" s="120">
        <v>-8.23</v>
      </c>
      <c r="F72" s="79">
        <v>-1.44</v>
      </c>
      <c r="G72" s="79">
        <v>-2.0499999999999998</v>
      </c>
      <c r="H72" s="79">
        <v>-0.43</v>
      </c>
      <c r="I72" s="79">
        <v>-0.75</v>
      </c>
      <c r="J72" s="79">
        <v>-4.83</v>
      </c>
      <c r="K72" s="79">
        <v>-2.12</v>
      </c>
      <c r="L72" s="79">
        <v>2.06</v>
      </c>
      <c r="M72" s="79">
        <v>-5.87</v>
      </c>
      <c r="N72" s="79">
        <v>-7.52</v>
      </c>
      <c r="O72" s="38">
        <v>-4.91</v>
      </c>
      <c r="P72" s="38">
        <v>-2.5499999999999998</v>
      </c>
      <c r="Q72" s="38">
        <f t="shared" si="49"/>
        <v>-2.0947657239341497</v>
      </c>
      <c r="R72" s="101">
        <f t="shared" si="49"/>
        <v>4.0231743465373215</v>
      </c>
      <c r="S72" s="98">
        <f t="shared" si="49"/>
        <v>-2.7251767997305909</v>
      </c>
      <c r="T72" s="98">
        <f t="shared" si="49"/>
        <v>-0.71635908497776357</v>
      </c>
      <c r="U72" s="38">
        <f t="shared" si="50"/>
        <v>-32.449131198927361</v>
      </c>
      <c r="V72" s="38">
        <f t="shared" si="51"/>
        <v>-20.651271682451846</v>
      </c>
    </row>
    <row r="73" spans="1:22" ht="15" thickBot="1" x14ac:dyDescent="0.35">
      <c r="A73" s="172" t="s">
        <v>9</v>
      </c>
      <c r="B73" s="3" t="s">
        <v>30</v>
      </c>
      <c r="C73" s="10"/>
      <c r="D73" s="79">
        <v>-3.55</v>
      </c>
      <c r="E73" s="79">
        <v>-4.43</v>
      </c>
      <c r="F73" s="79">
        <v>-2.89</v>
      </c>
      <c r="G73" s="79">
        <v>-8.2899999999999991</v>
      </c>
      <c r="H73" s="79">
        <v>-2.65</v>
      </c>
      <c r="I73" s="79">
        <v>-8.7799999999999994</v>
      </c>
      <c r="J73" s="79">
        <v>-9.9600000000000009</v>
      </c>
      <c r="K73" s="79">
        <v>-13.02</v>
      </c>
      <c r="L73" s="79">
        <v>-0.42</v>
      </c>
      <c r="M73" s="79">
        <v>-9.08</v>
      </c>
      <c r="N73" s="79">
        <v>-0.16</v>
      </c>
      <c r="O73" s="120">
        <v>-16.41</v>
      </c>
      <c r="P73" s="98">
        <v>1.68</v>
      </c>
      <c r="Q73" s="101">
        <f t="shared" si="49"/>
        <v>9.742647058823529</v>
      </c>
      <c r="R73" s="98">
        <f t="shared" si="49"/>
        <v>-7.3701842546063654</v>
      </c>
      <c r="S73" s="98">
        <f t="shared" si="49"/>
        <v>-3.6166365280289332</v>
      </c>
      <c r="T73" s="98">
        <f t="shared" si="49"/>
        <v>-7.6923076923076925</v>
      </c>
      <c r="U73" s="38">
        <f t="shared" si="50"/>
        <v>-60.322580645161295</v>
      </c>
      <c r="V73" s="38">
        <f t="shared" si="51"/>
        <v>-30.212765957446809</v>
      </c>
    </row>
    <row r="74" spans="1:22" ht="15" thickBot="1" x14ac:dyDescent="0.35">
      <c r="A74" s="173"/>
      <c r="B74" s="3" t="s">
        <v>31</v>
      </c>
      <c r="C74" s="10"/>
      <c r="D74" s="98">
        <v>2.35</v>
      </c>
      <c r="E74" s="79">
        <v>-8.0299999999999994</v>
      </c>
      <c r="F74" s="79">
        <v>-3.23</v>
      </c>
      <c r="G74" s="79">
        <v>-1.17</v>
      </c>
      <c r="H74" s="79">
        <v>-3.77</v>
      </c>
      <c r="I74" s="79">
        <v>-3.35</v>
      </c>
      <c r="J74" s="79">
        <v>-4.47</v>
      </c>
      <c r="K74" s="79">
        <v>-3.63</v>
      </c>
      <c r="L74" s="79">
        <v>0.09</v>
      </c>
      <c r="M74" s="79">
        <v>-4.5999999999999996</v>
      </c>
      <c r="N74" s="120">
        <v>-7.61</v>
      </c>
      <c r="O74" s="38">
        <v>-5.52</v>
      </c>
      <c r="P74" s="98">
        <v>-3.37</v>
      </c>
      <c r="Q74" s="38">
        <f t="shared" si="49"/>
        <v>-2.1502389154350485</v>
      </c>
      <c r="R74" s="101">
        <f t="shared" si="49"/>
        <v>2.4814036681619442</v>
      </c>
      <c r="S74" s="98">
        <f t="shared" si="49"/>
        <v>-3.327238475177305</v>
      </c>
      <c r="T74" s="98">
        <f t="shared" si="49"/>
        <v>-0.55308783493337155</v>
      </c>
      <c r="U74" s="38">
        <f t="shared" si="50"/>
        <v>-40.156584120852592</v>
      </c>
      <c r="V74" s="38">
        <f t="shared" si="51"/>
        <v>-22.427629372974181</v>
      </c>
    </row>
    <row r="75" spans="1:22" ht="15" thickBot="1" x14ac:dyDescent="0.35">
      <c r="A75" s="172" t="s">
        <v>10</v>
      </c>
      <c r="B75" s="3" t="s">
        <v>30</v>
      </c>
      <c r="C75" s="10"/>
      <c r="D75" s="98">
        <v>4.1900000000000004</v>
      </c>
      <c r="E75" s="79">
        <v>-5.8</v>
      </c>
      <c r="F75" s="79">
        <v>0.77</v>
      </c>
      <c r="G75" s="79">
        <v>-10.69</v>
      </c>
      <c r="H75" s="79">
        <v>-4.6500000000000004</v>
      </c>
      <c r="I75" s="120">
        <v>-14.04</v>
      </c>
      <c r="J75" s="79">
        <v>-6.95</v>
      </c>
      <c r="K75" s="79">
        <v>-13.33</v>
      </c>
      <c r="L75" s="79">
        <v>0</v>
      </c>
      <c r="M75" s="79">
        <v>-12.93</v>
      </c>
      <c r="N75" s="79">
        <v>-1.1599999999999999</v>
      </c>
      <c r="O75" s="38">
        <v>-0.83</v>
      </c>
      <c r="P75" s="38">
        <v>-3.54</v>
      </c>
      <c r="Q75" s="38">
        <f t="shared" si="49"/>
        <v>0.69808027923211169</v>
      </c>
      <c r="R75" s="98">
        <f t="shared" si="49"/>
        <v>-13.864818024263432</v>
      </c>
      <c r="S75" s="101">
        <f t="shared" si="49"/>
        <v>11.468812877263582</v>
      </c>
      <c r="T75" s="98">
        <f t="shared" si="49"/>
        <v>-4.3321299638989164</v>
      </c>
      <c r="U75" s="38">
        <f t="shared" si="50"/>
        <v>-55.536912751677846</v>
      </c>
      <c r="V75" s="38">
        <f t="shared" si="51"/>
        <v>-23.850574712643677</v>
      </c>
    </row>
    <row r="76" spans="1:22" ht="15" thickBot="1" x14ac:dyDescent="0.35">
      <c r="A76" s="173"/>
      <c r="B76" s="3" t="s">
        <v>31</v>
      </c>
      <c r="C76" s="10"/>
      <c r="D76" s="98">
        <v>-1.6</v>
      </c>
      <c r="E76" s="79">
        <v>-6.68</v>
      </c>
      <c r="F76" s="79">
        <v>-4.72</v>
      </c>
      <c r="G76" s="79">
        <v>-3.19</v>
      </c>
      <c r="H76" s="79">
        <v>-2.11</v>
      </c>
      <c r="I76" s="79">
        <v>-5.69</v>
      </c>
      <c r="J76" s="79">
        <v>-6.89</v>
      </c>
      <c r="K76" s="79">
        <v>-2.36</v>
      </c>
      <c r="L76" s="79">
        <v>-1.93</v>
      </c>
      <c r="M76" s="79">
        <v>-4.32</v>
      </c>
      <c r="N76" s="120">
        <v>-9.8000000000000007</v>
      </c>
      <c r="O76" s="38">
        <v>-3.18</v>
      </c>
      <c r="P76" s="38">
        <v>-2.9</v>
      </c>
      <c r="Q76" s="98">
        <f t="shared" si="49"/>
        <v>-0.66509403053535154</v>
      </c>
      <c r="R76" s="98">
        <f t="shared" si="49"/>
        <v>-0.87733764306210626</v>
      </c>
      <c r="S76" s="101">
        <f t="shared" si="49"/>
        <v>4.4754267460819213</v>
      </c>
      <c r="T76" s="98">
        <f t="shared" si="49"/>
        <v>-4.7805592712911649</v>
      </c>
      <c r="U76" s="38">
        <f t="shared" si="50"/>
        <v>-44.60030389504503</v>
      </c>
      <c r="V76" s="38">
        <f t="shared" si="51"/>
        <v>-20.533198660358302</v>
      </c>
    </row>
    <row r="77" spans="1:22" ht="15" thickBot="1" x14ac:dyDescent="0.35">
      <c r="A77" s="178" t="s">
        <v>11</v>
      </c>
      <c r="B77" s="3" t="s">
        <v>30</v>
      </c>
      <c r="C77" s="24"/>
      <c r="D77" s="40">
        <v>-1.63</v>
      </c>
      <c r="E77" s="40">
        <v>-5.97</v>
      </c>
      <c r="F77" s="40">
        <v>-6.72</v>
      </c>
      <c r="G77" s="40">
        <v>-4.97</v>
      </c>
      <c r="H77" s="40">
        <v>-2.56</v>
      </c>
      <c r="I77" s="40">
        <v>-9.49</v>
      </c>
      <c r="J77" s="40">
        <v>-7.8</v>
      </c>
      <c r="K77" s="128">
        <v>-10.44</v>
      </c>
      <c r="L77" s="40">
        <v>-2.9</v>
      </c>
      <c r="M77" s="40">
        <v>-6.17</v>
      </c>
      <c r="N77" s="40">
        <v>-2.77</v>
      </c>
      <c r="O77" s="39">
        <v>-9.3800000000000008</v>
      </c>
      <c r="P77" s="99">
        <v>-0.59</v>
      </c>
      <c r="Q77" s="99">
        <f t="shared" si="49"/>
        <v>1.3901212658976634</v>
      </c>
      <c r="R77" s="99">
        <f t="shared" si="49"/>
        <v>-4.229871645274212</v>
      </c>
      <c r="S77" s="102">
        <f t="shared" si="49"/>
        <v>2.8936947913493758</v>
      </c>
      <c r="T77" s="99">
        <f t="shared" si="49"/>
        <v>-1.3025458851391356</v>
      </c>
      <c r="U77" s="37">
        <f t="shared" si="50"/>
        <v>-53.015783540022539</v>
      </c>
      <c r="V77" s="37">
        <f t="shared" si="51"/>
        <v>-18.959649975692759</v>
      </c>
    </row>
    <row r="78" spans="1:22" ht="15" thickBot="1" x14ac:dyDescent="0.35">
      <c r="A78" s="179"/>
      <c r="B78" s="3" t="s">
        <v>31</v>
      </c>
      <c r="C78" s="20"/>
      <c r="D78" s="102">
        <v>1.39</v>
      </c>
      <c r="E78" s="40">
        <v>-5.82</v>
      </c>
      <c r="F78" s="40">
        <v>-3.73</v>
      </c>
      <c r="G78" s="40">
        <v>-2.42</v>
      </c>
      <c r="H78" s="40">
        <v>-0.56999999999999995</v>
      </c>
      <c r="I78" s="40">
        <v>-2.13</v>
      </c>
      <c r="J78" s="40">
        <v>-4.6399999999999997</v>
      </c>
      <c r="K78" s="40">
        <v>-1.1200000000000001</v>
      </c>
      <c r="L78" s="40">
        <v>-0.83</v>
      </c>
      <c r="M78" s="40">
        <v>-4.17</v>
      </c>
      <c r="N78" s="128">
        <v>-8.61</v>
      </c>
      <c r="O78" s="39">
        <v>-3.29</v>
      </c>
      <c r="P78" s="39">
        <v>-2.69</v>
      </c>
      <c r="Q78" s="39">
        <f t="shared" si="49"/>
        <v>-1.6830780379618313</v>
      </c>
      <c r="R78" s="99">
        <f t="shared" si="49"/>
        <v>0.91325125546735786</v>
      </c>
      <c r="S78" s="99">
        <f t="shared" si="49"/>
        <v>-0.97321159827430515</v>
      </c>
      <c r="T78" s="99">
        <f t="shared" si="49"/>
        <v>-1.5525835866261397</v>
      </c>
      <c r="U78" s="37">
        <f t="shared" si="50"/>
        <v>-34.924160027432052</v>
      </c>
      <c r="V78" s="37">
        <f t="shared" si="51"/>
        <v>-20.281241795746915</v>
      </c>
    </row>
    <row r="79" spans="1:22" x14ac:dyDescent="0.3">
      <c r="A79" s="181" t="s">
        <v>100</v>
      </c>
      <c r="B79" s="181"/>
      <c r="C79" s="181"/>
      <c r="D79" s="181"/>
      <c r="E79" s="181"/>
      <c r="F79" s="181"/>
      <c r="G79" s="181"/>
      <c r="H79" s="181"/>
      <c r="I79" s="181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1"/>
      <c r="U79" s="181"/>
    </row>
    <row r="80" spans="1:22" x14ac:dyDescent="0.3">
      <c r="A80" s="180" t="s">
        <v>28</v>
      </c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</row>
  </sheetData>
  <mergeCells count="49">
    <mergeCell ref="A50:A51"/>
    <mergeCell ref="A52:A53"/>
    <mergeCell ref="A79:U79"/>
    <mergeCell ref="A1:U1"/>
    <mergeCell ref="A23:P23"/>
    <mergeCell ref="A42:P42"/>
    <mergeCell ref="A29:A30"/>
    <mergeCell ref="A31:A32"/>
    <mergeCell ref="A33:A34"/>
    <mergeCell ref="A35:A36"/>
    <mergeCell ref="A37:A38"/>
    <mergeCell ref="A39:A40"/>
    <mergeCell ref="A15:A16"/>
    <mergeCell ref="A25:A26"/>
    <mergeCell ref="A27:A28"/>
    <mergeCell ref="A61:O61"/>
    <mergeCell ref="A46:A47"/>
    <mergeCell ref="A48:A49"/>
    <mergeCell ref="A80:N80"/>
    <mergeCell ref="A21:O21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  <mergeCell ref="A63:A64"/>
    <mergeCell ref="A65:A66"/>
    <mergeCell ref="A43:B43"/>
    <mergeCell ref="A44:A45"/>
    <mergeCell ref="X15:AC15"/>
    <mergeCell ref="X16:Y16"/>
    <mergeCell ref="X17:X24"/>
    <mergeCell ref="A17:A18"/>
    <mergeCell ref="A19:A20"/>
    <mergeCell ref="A24:B24"/>
    <mergeCell ref="A13:A14"/>
    <mergeCell ref="X3:AC3"/>
    <mergeCell ref="X4:Y4"/>
    <mergeCell ref="X5:X12"/>
    <mergeCell ref="A4:B4"/>
    <mergeCell ref="A5:A6"/>
    <mergeCell ref="A7:A8"/>
    <mergeCell ref="A9:A10"/>
    <mergeCell ref="A11:A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A4" workbookViewId="0">
      <selection activeCell="J13" sqref="J13"/>
    </sheetView>
  </sheetViews>
  <sheetFormatPr defaultRowHeight="14.4" x14ac:dyDescent="0.3"/>
  <sheetData>
    <row r="1" spans="1:8" x14ac:dyDescent="0.3">
      <c r="A1" s="81" t="s">
        <v>47</v>
      </c>
      <c r="B1" s="80"/>
      <c r="C1" s="80"/>
      <c r="D1" s="80"/>
      <c r="E1" s="80"/>
      <c r="F1" s="90"/>
      <c r="G1" s="90"/>
      <c r="H1" s="90"/>
    </row>
    <row r="2" spans="1:8" x14ac:dyDescent="0.3">
      <c r="A2" s="80"/>
      <c r="B2" s="86"/>
      <c r="C2" s="86"/>
      <c r="D2" s="86"/>
      <c r="E2" s="86"/>
      <c r="F2" s="86"/>
      <c r="G2" s="86"/>
      <c r="H2" s="86"/>
    </row>
    <row r="3" spans="1:8" x14ac:dyDescent="0.3">
      <c r="A3" s="197" t="s">
        <v>48</v>
      </c>
      <c r="B3" s="94" t="s">
        <v>49</v>
      </c>
      <c r="C3" s="95"/>
      <c r="D3" s="95"/>
      <c r="E3" s="80"/>
      <c r="F3" s="94" t="s">
        <v>50</v>
      </c>
      <c r="G3" s="95"/>
      <c r="H3" s="95"/>
    </row>
    <row r="4" spans="1:8" x14ac:dyDescent="0.3">
      <c r="A4" s="198"/>
      <c r="B4" s="89" t="s">
        <v>51</v>
      </c>
      <c r="C4" s="89" t="s">
        <v>52</v>
      </c>
      <c r="D4" s="89" t="s">
        <v>53</v>
      </c>
      <c r="E4" s="86"/>
      <c r="F4" s="89" t="s">
        <v>51</v>
      </c>
      <c r="G4" s="89" t="s">
        <v>52</v>
      </c>
      <c r="H4" s="89" t="s">
        <v>53</v>
      </c>
    </row>
    <row r="5" spans="1:8" x14ac:dyDescent="0.3">
      <c r="A5" s="80"/>
      <c r="B5" s="80"/>
      <c r="C5" s="80"/>
      <c r="D5" s="80"/>
      <c r="E5" s="80"/>
      <c r="F5" s="83"/>
      <c r="G5" s="83"/>
      <c r="H5" s="83"/>
    </row>
    <row r="6" spans="1:8" x14ac:dyDescent="0.3">
      <c r="A6" s="196" t="s">
        <v>54</v>
      </c>
      <c r="B6" s="196"/>
      <c r="C6" s="196"/>
      <c r="D6" s="196"/>
      <c r="E6" s="196"/>
      <c r="F6" s="196"/>
      <c r="G6" s="196"/>
      <c r="H6" s="196"/>
    </row>
    <row r="7" spans="1:8" x14ac:dyDescent="0.3">
      <c r="A7" s="82"/>
      <c r="B7" s="83"/>
      <c r="C7" s="83"/>
      <c r="D7" s="83"/>
      <c r="E7" s="80"/>
      <c r="F7" s="83"/>
      <c r="G7" s="83"/>
      <c r="H7" s="83"/>
    </row>
    <row r="8" spans="1:8" x14ac:dyDescent="0.3">
      <c r="A8" s="84" t="s">
        <v>55</v>
      </c>
      <c r="B8" s="87">
        <v>12943</v>
      </c>
      <c r="C8" s="87">
        <v>230</v>
      </c>
      <c r="D8" s="87">
        <v>18688</v>
      </c>
      <c r="E8" s="80"/>
      <c r="F8" s="87">
        <v>12957</v>
      </c>
      <c r="G8" s="87">
        <v>289</v>
      </c>
      <c r="H8" s="87">
        <v>18409</v>
      </c>
    </row>
    <row r="9" spans="1:8" x14ac:dyDescent="0.3">
      <c r="A9" s="84" t="s">
        <v>56</v>
      </c>
      <c r="B9" s="87">
        <v>12769</v>
      </c>
      <c r="C9" s="87">
        <v>241</v>
      </c>
      <c r="D9" s="87">
        <v>18187</v>
      </c>
      <c r="E9" s="80"/>
      <c r="F9" s="87">
        <v>11401</v>
      </c>
      <c r="G9" s="87">
        <v>196</v>
      </c>
      <c r="H9" s="87">
        <v>16173</v>
      </c>
    </row>
    <row r="10" spans="1:8" x14ac:dyDescent="0.3">
      <c r="A10" s="84" t="s">
        <v>57</v>
      </c>
      <c r="B10" s="87">
        <v>13499</v>
      </c>
      <c r="C10" s="87">
        <v>227</v>
      </c>
      <c r="D10" s="87">
        <v>19352</v>
      </c>
      <c r="E10" s="80"/>
      <c r="F10" s="87">
        <v>13582</v>
      </c>
      <c r="G10" s="87">
        <v>232</v>
      </c>
      <c r="H10" s="87">
        <v>19182</v>
      </c>
    </row>
    <row r="11" spans="1:8" x14ac:dyDescent="0.3">
      <c r="A11" s="84" t="s">
        <v>58</v>
      </c>
      <c r="B11" s="87">
        <v>14776</v>
      </c>
      <c r="C11" s="87">
        <v>237</v>
      </c>
      <c r="D11" s="87">
        <v>20832</v>
      </c>
      <c r="E11" s="80"/>
      <c r="F11" s="87">
        <v>14265</v>
      </c>
      <c r="G11" s="87">
        <v>245</v>
      </c>
      <c r="H11" s="87">
        <v>20376</v>
      </c>
    </row>
    <row r="12" spans="1:8" x14ac:dyDescent="0.3">
      <c r="A12" s="84" t="s">
        <v>59</v>
      </c>
      <c r="B12" s="87">
        <v>16146</v>
      </c>
      <c r="C12" s="87">
        <v>273</v>
      </c>
      <c r="D12" s="87">
        <v>22692</v>
      </c>
      <c r="E12" s="80"/>
      <c r="F12" s="87">
        <v>15759</v>
      </c>
      <c r="G12" s="87">
        <v>274</v>
      </c>
      <c r="H12" s="87">
        <v>22228</v>
      </c>
    </row>
    <row r="13" spans="1:8" x14ac:dyDescent="0.3">
      <c r="A13" s="84" t="s">
        <v>60</v>
      </c>
      <c r="B13" s="87">
        <v>15740</v>
      </c>
      <c r="C13" s="87">
        <v>302</v>
      </c>
      <c r="D13" s="87">
        <v>22249</v>
      </c>
      <c r="E13" s="80"/>
      <c r="F13" s="87">
        <v>16264</v>
      </c>
      <c r="G13" s="87">
        <v>303</v>
      </c>
      <c r="H13" s="87">
        <v>22617</v>
      </c>
    </row>
    <row r="14" spans="1:8" x14ac:dyDescent="0.3">
      <c r="A14" s="84" t="s">
        <v>61</v>
      </c>
      <c r="B14" s="87">
        <v>16981</v>
      </c>
      <c r="C14" s="87">
        <v>367</v>
      </c>
      <c r="D14" s="87">
        <v>24281</v>
      </c>
      <c r="E14" s="80"/>
      <c r="F14" s="87">
        <v>17448</v>
      </c>
      <c r="G14" s="87">
        <v>394</v>
      </c>
      <c r="H14" s="87">
        <v>24761</v>
      </c>
    </row>
    <row r="15" spans="1:8" x14ac:dyDescent="0.3">
      <c r="A15" s="84" t="s">
        <v>62</v>
      </c>
      <c r="B15" s="87">
        <v>13968</v>
      </c>
      <c r="C15" s="87">
        <v>338</v>
      </c>
      <c r="D15" s="87">
        <v>20342</v>
      </c>
      <c r="E15" s="80"/>
      <c r="F15" s="87">
        <v>13641</v>
      </c>
      <c r="G15" s="87">
        <v>335</v>
      </c>
      <c r="H15" s="87">
        <v>20187</v>
      </c>
    </row>
    <row r="16" spans="1:8" x14ac:dyDescent="0.3">
      <c r="A16" s="84" t="s">
        <v>63</v>
      </c>
      <c r="B16" s="87">
        <v>15226</v>
      </c>
      <c r="C16" s="87">
        <v>295</v>
      </c>
      <c r="D16" s="87">
        <v>21108</v>
      </c>
      <c r="E16" s="80"/>
      <c r="F16" s="87">
        <v>15266</v>
      </c>
      <c r="G16" s="87">
        <v>315</v>
      </c>
      <c r="H16" s="87">
        <v>21228</v>
      </c>
    </row>
    <row r="17" spans="1:8" x14ac:dyDescent="0.3">
      <c r="A17" s="84" t="s">
        <v>64</v>
      </c>
      <c r="B17" s="87">
        <v>15563</v>
      </c>
      <c r="C17" s="87">
        <v>276</v>
      </c>
      <c r="D17" s="87">
        <v>21844</v>
      </c>
      <c r="E17" s="80"/>
      <c r="F17" s="87">
        <v>15574</v>
      </c>
      <c r="G17" s="87">
        <v>287</v>
      </c>
      <c r="H17" s="87">
        <v>21837</v>
      </c>
    </row>
    <row r="18" spans="1:8" x14ac:dyDescent="0.3">
      <c r="A18" s="84" t="s">
        <v>65</v>
      </c>
      <c r="B18" s="87">
        <v>14543</v>
      </c>
      <c r="C18" s="87">
        <v>265</v>
      </c>
      <c r="D18" s="87">
        <v>20445</v>
      </c>
      <c r="E18" s="80"/>
      <c r="F18" s="87">
        <v>14243</v>
      </c>
      <c r="G18" s="87">
        <v>263</v>
      </c>
      <c r="H18" s="87">
        <v>19901</v>
      </c>
    </row>
    <row r="19" spans="1:8" x14ac:dyDescent="0.3">
      <c r="A19" s="84" t="s">
        <v>66</v>
      </c>
      <c r="B19" s="87">
        <v>13637</v>
      </c>
      <c r="C19" s="87">
        <v>232</v>
      </c>
      <c r="D19" s="87">
        <v>19155</v>
      </c>
      <c r="E19" s="80"/>
      <c r="F19" s="87">
        <v>14139</v>
      </c>
      <c r="G19" s="87">
        <v>295</v>
      </c>
      <c r="H19" s="87">
        <v>20021</v>
      </c>
    </row>
    <row r="20" spans="1:8" x14ac:dyDescent="0.3">
      <c r="A20" s="85" t="s">
        <v>67</v>
      </c>
      <c r="B20" s="88">
        <v>175791</v>
      </c>
      <c r="C20" s="88">
        <v>3283</v>
      </c>
      <c r="D20" s="88">
        <v>249175</v>
      </c>
      <c r="E20" s="80"/>
      <c r="F20" s="88">
        <v>174539</v>
      </c>
      <c r="G20" s="88">
        <v>3428</v>
      </c>
      <c r="H20" s="88">
        <v>246920</v>
      </c>
    </row>
    <row r="21" spans="1:8" x14ac:dyDescent="0.3">
      <c r="A21" s="80"/>
      <c r="B21" s="80"/>
      <c r="C21" s="80"/>
      <c r="D21" s="80"/>
      <c r="E21" s="80"/>
      <c r="F21" s="83"/>
      <c r="G21" s="83"/>
      <c r="H21" s="83"/>
    </row>
    <row r="22" spans="1:8" x14ac:dyDescent="0.3">
      <c r="A22" s="196" t="s">
        <v>68</v>
      </c>
      <c r="B22" s="196"/>
      <c r="C22" s="196"/>
      <c r="D22" s="196"/>
      <c r="E22" s="196"/>
      <c r="F22" s="196"/>
      <c r="G22" s="196"/>
      <c r="H22" s="196"/>
    </row>
    <row r="23" spans="1:8" x14ac:dyDescent="0.3">
      <c r="A23" s="82"/>
      <c r="B23" s="83"/>
      <c r="C23" s="83"/>
      <c r="D23" s="83"/>
      <c r="E23" s="80"/>
      <c r="F23" s="83"/>
      <c r="G23" s="83"/>
      <c r="H23" s="83"/>
    </row>
    <row r="24" spans="1:8" x14ac:dyDescent="0.3">
      <c r="A24" s="84" t="s">
        <v>2</v>
      </c>
      <c r="B24" s="87">
        <v>25831</v>
      </c>
      <c r="C24" s="87">
        <v>456</v>
      </c>
      <c r="D24" s="87">
        <v>36179</v>
      </c>
      <c r="E24" s="80"/>
      <c r="F24" s="87">
        <v>25893</v>
      </c>
      <c r="G24" s="87">
        <v>494</v>
      </c>
      <c r="H24" s="87">
        <v>35909</v>
      </c>
    </row>
    <row r="25" spans="1:8" x14ac:dyDescent="0.3">
      <c r="A25" s="84" t="s">
        <v>5</v>
      </c>
      <c r="B25" s="87">
        <v>26520</v>
      </c>
      <c r="C25" s="87">
        <v>422</v>
      </c>
      <c r="D25" s="87">
        <v>36033</v>
      </c>
      <c r="E25" s="80"/>
      <c r="F25" s="87">
        <v>25881</v>
      </c>
      <c r="G25" s="87">
        <v>420</v>
      </c>
      <c r="H25" s="87">
        <v>35527</v>
      </c>
    </row>
    <row r="26" spans="1:8" x14ac:dyDescent="0.3">
      <c r="A26" s="84" t="s">
        <v>6</v>
      </c>
      <c r="B26" s="87">
        <v>26376</v>
      </c>
      <c r="C26" s="87">
        <v>440</v>
      </c>
      <c r="D26" s="87">
        <v>35929</v>
      </c>
      <c r="E26" s="80"/>
      <c r="F26" s="87">
        <v>26715</v>
      </c>
      <c r="G26" s="87">
        <v>435</v>
      </c>
      <c r="H26" s="87">
        <v>36192</v>
      </c>
    </row>
    <row r="27" spans="1:8" x14ac:dyDescent="0.3">
      <c r="A27" s="84" t="s">
        <v>7</v>
      </c>
      <c r="B27" s="87">
        <v>26572</v>
      </c>
      <c r="C27" s="87">
        <v>413</v>
      </c>
      <c r="D27" s="87">
        <v>36282</v>
      </c>
      <c r="E27" s="80"/>
      <c r="F27" s="87">
        <v>26854</v>
      </c>
      <c r="G27" s="87">
        <v>456</v>
      </c>
      <c r="H27" s="87">
        <v>36641</v>
      </c>
    </row>
    <row r="28" spans="1:8" x14ac:dyDescent="0.3">
      <c r="A28" s="84" t="s">
        <v>8</v>
      </c>
      <c r="B28" s="87">
        <v>27937</v>
      </c>
      <c r="C28" s="87">
        <v>502</v>
      </c>
      <c r="D28" s="87">
        <v>38603</v>
      </c>
      <c r="E28" s="80"/>
      <c r="F28" s="87">
        <v>26900</v>
      </c>
      <c r="G28" s="87">
        <v>449</v>
      </c>
      <c r="H28" s="87">
        <v>37110</v>
      </c>
    </row>
    <row r="29" spans="1:8" x14ac:dyDescent="0.3">
      <c r="A29" s="84" t="s">
        <v>9</v>
      </c>
      <c r="B29" s="87">
        <v>24272</v>
      </c>
      <c r="C29" s="87">
        <v>553</v>
      </c>
      <c r="D29" s="87">
        <v>36096</v>
      </c>
      <c r="E29" s="80"/>
      <c r="F29" s="87">
        <v>23711</v>
      </c>
      <c r="G29" s="87">
        <v>597</v>
      </c>
      <c r="H29" s="87">
        <v>35222</v>
      </c>
    </row>
    <row r="30" spans="1:8" x14ac:dyDescent="0.3">
      <c r="A30" s="84" t="s">
        <v>10</v>
      </c>
      <c r="B30" s="87">
        <v>18283</v>
      </c>
      <c r="C30" s="87">
        <v>497</v>
      </c>
      <c r="D30" s="87">
        <v>30053</v>
      </c>
      <c r="E30" s="80"/>
      <c r="F30" s="87">
        <v>18585</v>
      </c>
      <c r="G30" s="87">
        <v>577</v>
      </c>
      <c r="H30" s="87">
        <v>30319</v>
      </c>
    </row>
    <row r="31" spans="1:8" x14ac:dyDescent="0.3">
      <c r="A31" s="85" t="s">
        <v>11</v>
      </c>
      <c r="B31" s="88">
        <v>175791</v>
      </c>
      <c r="C31" s="88">
        <v>3283</v>
      </c>
      <c r="D31" s="88">
        <v>249175</v>
      </c>
      <c r="E31" s="80"/>
      <c r="F31" s="88">
        <v>174539</v>
      </c>
      <c r="G31" s="88">
        <v>3428</v>
      </c>
      <c r="H31" s="88">
        <v>246920</v>
      </c>
    </row>
    <row r="32" spans="1:8" x14ac:dyDescent="0.3">
      <c r="A32" s="80"/>
      <c r="B32" s="80"/>
      <c r="C32" s="80"/>
      <c r="D32" s="80"/>
      <c r="E32" s="80"/>
      <c r="F32" s="83"/>
      <c r="G32" s="83"/>
      <c r="H32" s="83"/>
    </row>
    <row r="33" spans="1:8" x14ac:dyDescent="0.3">
      <c r="A33" s="199" t="s">
        <v>69</v>
      </c>
      <c r="B33" s="199"/>
      <c r="C33" s="199"/>
      <c r="D33" s="199"/>
      <c r="E33" s="199"/>
      <c r="F33" s="199"/>
      <c r="G33" s="199"/>
      <c r="H33" s="199"/>
    </row>
    <row r="34" spans="1:8" x14ac:dyDescent="0.3">
      <c r="A34" s="82"/>
      <c r="B34" s="83"/>
      <c r="C34" s="83"/>
      <c r="D34" s="83"/>
      <c r="E34" s="80"/>
      <c r="F34" s="83"/>
      <c r="G34" s="83"/>
      <c r="H34" s="83"/>
    </row>
    <row r="35" spans="1:8" x14ac:dyDescent="0.3">
      <c r="A35" s="84" t="s">
        <v>70</v>
      </c>
      <c r="B35" s="87">
        <v>20450</v>
      </c>
      <c r="C35" s="87">
        <v>554</v>
      </c>
      <c r="D35" s="87">
        <v>33690</v>
      </c>
      <c r="E35" s="80"/>
      <c r="F35" s="92">
        <v>20881</v>
      </c>
      <c r="G35" s="92">
        <v>652</v>
      </c>
      <c r="H35" s="91">
        <v>34058</v>
      </c>
    </row>
    <row r="36" spans="1:8" x14ac:dyDescent="0.3">
      <c r="A36" s="84" t="s">
        <v>71</v>
      </c>
      <c r="B36" s="87">
        <v>155341</v>
      </c>
      <c r="C36" s="87">
        <v>2729</v>
      </c>
      <c r="D36" s="87">
        <v>215485</v>
      </c>
      <c r="E36" s="80"/>
      <c r="F36" s="92">
        <v>153658</v>
      </c>
      <c r="G36" s="92">
        <v>2776</v>
      </c>
      <c r="H36" s="91">
        <v>212862</v>
      </c>
    </row>
    <row r="37" spans="1:8" x14ac:dyDescent="0.3">
      <c r="A37" s="85" t="s">
        <v>11</v>
      </c>
      <c r="B37" s="88">
        <v>175791</v>
      </c>
      <c r="C37" s="88">
        <v>3283</v>
      </c>
      <c r="D37" s="88">
        <v>249175</v>
      </c>
      <c r="E37" s="80"/>
      <c r="F37" s="88">
        <v>174539</v>
      </c>
      <c r="G37" s="88">
        <v>3428</v>
      </c>
      <c r="H37" s="88">
        <v>246920</v>
      </c>
    </row>
    <row r="38" spans="1:8" x14ac:dyDescent="0.3">
      <c r="A38" s="80"/>
      <c r="B38" s="80"/>
      <c r="C38" s="80"/>
      <c r="D38" s="80"/>
      <c r="E38" s="80"/>
      <c r="F38" s="83"/>
      <c r="G38" s="83"/>
      <c r="H38" s="83"/>
    </row>
    <row r="39" spans="1:8" x14ac:dyDescent="0.3">
      <c r="A39" s="196" t="s">
        <v>72</v>
      </c>
      <c r="B39" s="196"/>
      <c r="C39" s="196"/>
      <c r="D39" s="196"/>
      <c r="E39" s="196"/>
      <c r="F39" s="196"/>
      <c r="G39" s="196"/>
      <c r="H39" s="196"/>
    </row>
    <row r="40" spans="1:8" x14ac:dyDescent="0.3">
      <c r="A40" s="82"/>
      <c r="B40" s="83"/>
      <c r="C40" s="83"/>
      <c r="D40" s="83"/>
      <c r="E40" s="80"/>
      <c r="F40" s="83"/>
      <c r="G40" s="83"/>
      <c r="H40" s="83"/>
    </row>
    <row r="41" spans="1:8" x14ac:dyDescent="0.3">
      <c r="A41" s="84" t="s">
        <v>73</v>
      </c>
      <c r="B41" s="87">
        <v>3272</v>
      </c>
      <c r="C41" s="87">
        <v>121</v>
      </c>
      <c r="D41" s="87">
        <v>5506</v>
      </c>
      <c r="E41" s="80"/>
      <c r="F41" s="87">
        <v>3559</v>
      </c>
      <c r="G41" s="87">
        <v>108</v>
      </c>
      <c r="H41" s="87">
        <v>5684</v>
      </c>
    </row>
    <row r="42" spans="1:8" x14ac:dyDescent="0.3">
      <c r="A42" s="93" t="s">
        <v>74</v>
      </c>
      <c r="B42" s="87">
        <v>2238</v>
      </c>
      <c r="C42" s="87">
        <v>82</v>
      </c>
      <c r="D42" s="87">
        <v>3670</v>
      </c>
      <c r="E42" s="80"/>
      <c r="F42" s="87">
        <v>4279</v>
      </c>
      <c r="G42" s="87">
        <v>100</v>
      </c>
      <c r="H42" s="87">
        <v>6169</v>
      </c>
    </row>
    <row r="43" spans="1:8" x14ac:dyDescent="0.3">
      <c r="A43" s="93" t="s">
        <v>75</v>
      </c>
      <c r="B43" s="87">
        <v>1653</v>
      </c>
      <c r="C43" s="87">
        <v>68</v>
      </c>
      <c r="D43" s="87">
        <v>2649</v>
      </c>
      <c r="E43" s="80"/>
      <c r="F43" s="87">
        <v>1955</v>
      </c>
      <c r="G43" s="87">
        <v>90</v>
      </c>
      <c r="H43" s="87">
        <v>3035</v>
      </c>
    </row>
    <row r="44" spans="1:8" x14ac:dyDescent="0.3">
      <c r="A44" s="93" t="s">
        <v>76</v>
      </c>
      <c r="B44" s="87">
        <v>1385</v>
      </c>
      <c r="C44" s="87">
        <v>70</v>
      </c>
      <c r="D44" s="87">
        <v>2226</v>
      </c>
      <c r="E44" s="80"/>
      <c r="F44" s="87">
        <v>1519</v>
      </c>
      <c r="G44" s="87">
        <v>85</v>
      </c>
      <c r="H44" s="87">
        <v>2496</v>
      </c>
    </row>
    <row r="45" spans="1:8" x14ac:dyDescent="0.3">
      <c r="A45" s="93" t="s">
        <v>77</v>
      </c>
      <c r="B45" s="87">
        <v>1233</v>
      </c>
      <c r="C45" s="87">
        <v>76</v>
      </c>
      <c r="D45" s="87">
        <v>1951</v>
      </c>
      <c r="E45" s="80"/>
      <c r="F45" s="87">
        <v>1373</v>
      </c>
      <c r="G45" s="87">
        <v>72</v>
      </c>
      <c r="H45" s="87">
        <v>2205</v>
      </c>
    </row>
    <row r="46" spans="1:8" x14ac:dyDescent="0.3">
      <c r="A46" s="93" t="s">
        <v>78</v>
      </c>
      <c r="B46" s="87">
        <v>1826</v>
      </c>
      <c r="C46" s="87">
        <v>84</v>
      </c>
      <c r="D46" s="87">
        <v>2797</v>
      </c>
      <c r="E46" s="80"/>
      <c r="F46" s="87">
        <v>1838</v>
      </c>
      <c r="G46" s="87">
        <v>91</v>
      </c>
      <c r="H46" s="87">
        <v>2727</v>
      </c>
    </row>
    <row r="47" spans="1:8" x14ac:dyDescent="0.3">
      <c r="A47" s="93" t="s">
        <v>79</v>
      </c>
      <c r="B47" s="87">
        <v>3061</v>
      </c>
      <c r="C47" s="87">
        <v>110</v>
      </c>
      <c r="D47" s="87">
        <v>4231</v>
      </c>
      <c r="E47" s="80"/>
      <c r="F47" s="87">
        <v>3009</v>
      </c>
      <c r="G47" s="87">
        <v>126</v>
      </c>
      <c r="H47" s="87">
        <v>4120</v>
      </c>
    </row>
    <row r="48" spans="1:8" x14ac:dyDescent="0.3">
      <c r="A48" s="93" t="s">
        <v>80</v>
      </c>
      <c r="B48" s="87">
        <v>8407</v>
      </c>
      <c r="C48" s="87">
        <v>133</v>
      </c>
      <c r="D48" s="87">
        <v>11139</v>
      </c>
      <c r="E48" s="80"/>
      <c r="F48" s="87">
        <v>8262</v>
      </c>
      <c r="G48" s="87">
        <v>132</v>
      </c>
      <c r="H48" s="87">
        <v>11044</v>
      </c>
    </row>
    <row r="49" spans="1:8" x14ac:dyDescent="0.3">
      <c r="A49" s="93" t="s">
        <v>81</v>
      </c>
      <c r="B49" s="87">
        <v>11361</v>
      </c>
      <c r="C49" s="87">
        <v>158</v>
      </c>
      <c r="D49" s="87">
        <v>14933</v>
      </c>
      <c r="E49" s="80"/>
      <c r="F49" s="87">
        <v>11272</v>
      </c>
      <c r="G49" s="87">
        <v>149</v>
      </c>
      <c r="H49" s="87">
        <v>15000</v>
      </c>
    </row>
    <row r="50" spans="1:8" x14ac:dyDescent="0.3">
      <c r="A50" s="93" t="s">
        <v>82</v>
      </c>
      <c r="B50" s="87">
        <v>10530</v>
      </c>
      <c r="C50" s="87">
        <v>167</v>
      </c>
      <c r="D50" s="87">
        <v>13756</v>
      </c>
      <c r="E50" s="80"/>
      <c r="F50" s="87">
        <v>10500</v>
      </c>
      <c r="G50" s="87">
        <v>172</v>
      </c>
      <c r="H50" s="87">
        <v>13941</v>
      </c>
    </row>
    <row r="51" spans="1:8" x14ac:dyDescent="0.3">
      <c r="A51" s="93" t="s">
        <v>83</v>
      </c>
      <c r="B51" s="87">
        <v>10957</v>
      </c>
      <c r="C51" s="87">
        <v>157</v>
      </c>
      <c r="D51" s="87">
        <v>14647</v>
      </c>
      <c r="E51" s="80"/>
      <c r="F51" s="87">
        <v>10845</v>
      </c>
      <c r="G51" s="87">
        <v>171</v>
      </c>
      <c r="H51" s="87">
        <v>14334</v>
      </c>
    </row>
    <row r="52" spans="1:8" x14ac:dyDescent="0.3">
      <c r="A52" s="93" t="s">
        <v>84</v>
      </c>
      <c r="B52" s="87">
        <v>11216</v>
      </c>
      <c r="C52" s="87">
        <v>173</v>
      </c>
      <c r="D52" s="87">
        <v>15232</v>
      </c>
      <c r="E52" s="80"/>
      <c r="F52" s="87">
        <v>11412</v>
      </c>
      <c r="G52" s="87">
        <v>180</v>
      </c>
      <c r="H52" s="87">
        <v>15518</v>
      </c>
    </row>
    <row r="53" spans="1:8" x14ac:dyDescent="0.3">
      <c r="A53" s="93" t="s">
        <v>85</v>
      </c>
      <c r="B53" s="87">
        <v>11792</v>
      </c>
      <c r="C53" s="87">
        <v>156</v>
      </c>
      <c r="D53" s="87">
        <v>16233</v>
      </c>
      <c r="E53" s="80"/>
      <c r="F53" s="87">
        <v>11289</v>
      </c>
      <c r="G53" s="87">
        <v>177</v>
      </c>
      <c r="H53" s="87">
        <v>15562</v>
      </c>
    </row>
    <row r="54" spans="1:8" x14ac:dyDescent="0.3">
      <c r="A54" s="93" t="s">
        <v>86</v>
      </c>
      <c r="B54" s="87">
        <v>10809</v>
      </c>
      <c r="C54" s="87">
        <v>162</v>
      </c>
      <c r="D54" s="87">
        <v>15257</v>
      </c>
      <c r="E54" s="80"/>
      <c r="F54" s="87">
        <v>10416</v>
      </c>
      <c r="G54" s="87">
        <v>150</v>
      </c>
      <c r="H54" s="87">
        <v>14581</v>
      </c>
    </row>
    <row r="55" spans="1:8" x14ac:dyDescent="0.3">
      <c r="A55" s="93" t="s">
        <v>87</v>
      </c>
      <c r="B55" s="87">
        <v>10266</v>
      </c>
      <c r="C55" s="87">
        <v>147</v>
      </c>
      <c r="D55" s="87">
        <v>14347</v>
      </c>
      <c r="E55" s="80"/>
      <c r="F55" s="87">
        <v>9718</v>
      </c>
      <c r="G55" s="87">
        <v>163</v>
      </c>
      <c r="H55" s="87">
        <v>13675</v>
      </c>
    </row>
    <row r="56" spans="1:8" x14ac:dyDescent="0.3">
      <c r="A56" s="93" t="s">
        <v>88</v>
      </c>
      <c r="B56" s="87">
        <v>10703</v>
      </c>
      <c r="C56" s="87">
        <v>187</v>
      </c>
      <c r="D56" s="87">
        <v>15430</v>
      </c>
      <c r="E56" s="80"/>
      <c r="F56" s="87">
        <v>10137</v>
      </c>
      <c r="G56" s="87">
        <v>182</v>
      </c>
      <c r="H56" s="87">
        <v>14498</v>
      </c>
    </row>
    <row r="57" spans="1:8" x14ac:dyDescent="0.3">
      <c r="A57" s="93" t="s">
        <v>89</v>
      </c>
      <c r="B57" s="87">
        <v>11061</v>
      </c>
      <c r="C57" s="87">
        <v>180</v>
      </c>
      <c r="D57" s="87">
        <v>16054</v>
      </c>
      <c r="E57" s="80"/>
      <c r="F57" s="87">
        <v>10864</v>
      </c>
      <c r="G57" s="87">
        <v>193</v>
      </c>
      <c r="H57" s="87">
        <v>15585</v>
      </c>
    </row>
    <row r="58" spans="1:8" x14ac:dyDescent="0.3">
      <c r="A58" s="93" t="s">
        <v>90</v>
      </c>
      <c r="B58" s="87">
        <v>13798</v>
      </c>
      <c r="C58" s="87">
        <v>216</v>
      </c>
      <c r="D58" s="87">
        <v>19721</v>
      </c>
      <c r="E58" s="80"/>
      <c r="F58" s="87">
        <v>13304</v>
      </c>
      <c r="G58" s="87">
        <v>240</v>
      </c>
      <c r="H58" s="87">
        <v>18767</v>
      </c>
    </row>
    <row r="59" spans="1:8" x14ac:dyDescent="0.3">
      <c r="A59" s="93" t="s">
        <v>91</v>
      </c>
      <c r="B59" s="87">
        <v>13074</v>
      </c>
      <c r="C59" s="87">
        <v>206</v>
      </c>
      <c r="D59" s="87">
        <v>18628</v>
      </c>
      <c r="E59" s="80"/>
      <c r="F59" s="87">
        <v>12591</v>
      </c>
      <c r="G59" s="87">
        <v>220</v>
      </c>
      <c r="H59" s="87">
        <v>18017</v>
      </c>
    </row>
    <row r="60" spans="1:8" x14ac:dyDescent="0.3">
      <c r="A60" s="93" t="s">
        <v>92</v>
      </c>
      <c r="B60" s="87">
        <v>9684</v>
      </c>
      <c r="C60" s="87">
        <v>186</v>
      </c>
      <c r="D60" s="87">
        <v>13854</v>
      </c>
      <c r="E60" s="80"/>
      <c r="F60" s="87">
        <v>9182</v>
      </c>
      <c r="G60" s="87">
        <v>174</v>
      </c>
      <c r="H60" s="87">
        <v>13265</v>
      </c>
    </row>
    <row r="61" spans="1:8" x14ac:dyDescent="0.3">
      <c r="A61" s="93" t="s">
        <v>93</v>
      </c>
      <c r="B61" s="87">
        <v>6285</v>
      </c>
      <c r="C61" s="87">
        <v>126</v>
      </c>
      <c r="D61" s="87">
        <v>9444</v>
      </c>
      <c r="E61" s="80"/>
      <c r="F61" s="87">
        <v>6286</v>
      </c>
      <c r="G61" s="87">
        <v>137</v>
      </c>
      <c r="H61" s="87">
        <v>9496</v>
      </c>
    </row>
    <row r="62" spans="1:8" x14ac:dyDescent="0.3">
      <c r="A62" s="93" t="s">
        <v>94</v>
      </c>
      <c r="B62" s="87">
        <v>4239</v>
      </c>
      <c r="C62" s="87">
        <v>114</v>
      </c>
      <c r="D62" s="87">
        <v>6437</v>
      </c>
      <c r="E62" s="80"/>
      <c r="F62" s="87">
        <v>4276</v>
      </c>
      <c r="G62" s="87">
        <v>114</v>
      </c>
      <c r="H62" s="87">
        <v>6645</v>
      </c>
    </row>
    <row r="63" spans="1:8" x14ac:dyDescent="0.3">
      <c r="A63" s="93" t="s">
        <v>95</v>
      </c>
      <c r="B63" s="87">
        <v>3460</v>
      </c>
      <c r="C63" s="87">
        <v>125</v>
      </c>
      <c r="D63" s="87">
        <v>5437</v>
      </c>
      <c r="E63" s="80"/>
      <c r="F63" s="87">
        <v>3346</v>
      </c>
      <c r="G63" s="87">
        <v>106</v>
      </c>
      <c r="H63" s="87">
        <v>5330</v>
      </c>
    </row>
    <row r="64" spans="1:8" x14ac:dyDescent="0.3">
      <c r="A64" s="93" t="s">
        <v>96</v>
      </c>
      <c r="B64" s="87">
        <v>3107</v>
      </c>
      <c r="C64" s="87">
        <v>76</v>
      </c>
      <c r="D64" s="87">
        <v>5085</v>
      </c>
      <c r="E64" s="80"/>
      <c r="F64" s="87">
        <v>2857</v>
      </c>
      <c r="G64" s="87">
        <v>94</v>
      </c>
      <c r="H64" s="87">
        <v>4647</v>
      </c>
    </row>
    <row r="65" spans="1:8" ht="16.8" x14ac:dyDescent="0.3">
      <c r="A65" s="84" t="s">
        <v>97</v>
      </c>
      <c r="B65" s="87">
        <v>374</v>
      </c>
      <c r="C65" s="87">
        <v>3</v>
      </c>
      <c r="D65" s="87">
        <v>511</v>
      </c>
      <c r="E65" s="80"/>
      <c r="F65" s="87">
        <v>450</v>
      </c>
      <c r="G65" s="87">
        <v>2</v>
      </c>
      <c r="H65" s="87">
        <v>579</v>
      </c>
    </row>
    <row r="66" spans="1:8" x14ac:dyDescent="0.3">
      <c r="A66" s="85" t="s">
        <v>11</v>
      </c>
      <c r="B66" s="88">
        <v>175791</v>
      </c>
      <c r="C66" s="88">
        <v>3283</v>
      </c>
      <c r="D66" s="88">
        <v>249175</v>
      </c>
      <c r="E66" s="80"/>
      <c r="F66" s="88">
        <v>174539</v>
      </c>
      <c r="G66" s="88">
        <v>3428</v>
      </c>
      <c r="H66" s="88">
        <v>246920</v>
      </c>
    </row>
    <row r="67" spans="1:8" x14ac:dyDescent="0.3">
      <c r="A67" s="86"/>
      <c r="B67" s="86"/>
      <c r="C67" s="86"/>
      <c r="D67" s="86"/>
      <c r="E67" s="80"/>
      <c r="F67" s="86"/>
      <c r="G67" s="86"/>
      <c r="H67" s="86"/>
    </row>
    <row r="69" spans="1:8" x14ac:dyDescent="0.3">
      <c r="A69" s="195" t="s">
        <v>98</v>
      </c>
      <c r="B69" s="195"/>
      <c r="C69" s="195"/>
      <c r="D69" s="195"/>
      <c r="E69" s="195"/>
      <c r="F69" s="195"/>
      <c r="G69" s="195"/>
      <c r="H69" s="195"/>
    </row>
    <row r="70" spans="1:8" x14ac:dyDescent="0.3">
      <c r="A70" s="195"/>
      <c r="B70" s="195"/>
      <c r="C70" s="195"/>
      <c r="D70" s="195"/>
      <c r="E70" s="195"/>
      <c r="F70" s="195"/>
      <c r="G70" s="195"/>
      <c r="H70" s="195"/>
    </row>
  </sheetData>
  <mergeCells count="6">
    <mergeCell ref="A69:H70"/>
    <mergeCell ref="A39:H39"/>
    <mergeCell ref="A6:H6"/>
    <mergeCell ref="A3:A4"/>
    <mergeCell ref="A22:H22"/>
    <mergeCell ref="A33:H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I2" sqref="I2"/>
    </sheetView>
  </sheetViews>
  <sheetFormatPr defaultRowHeight="14.4" x14ac:dyDescent="0.3"/>
  <sheetData>
    <row r="1" spans="1:14" ht="15" thickBot="1" x14ac:dyDescent="0.35">
      <c r="A1" s="207" t="s">
        <v>101</v>
      </c>
      <c r="B1" s="208"/>
      <c r="C1" s="208"/>
      <c r="D1" s="208"/>
      <c r="E1" s="208"/>
      <c r="F1" s="208"/>
      <c r="G1" s="104"/>
      <c r="H1">
        <v>2016</v>
      </c>
      <c r="I1" t="s">
        <v>106</v>
      </c>
    </row>
    <row r="2" spans="1:14" ht="19.2" thickBot="1" x14ac:dyDescent="0.35">
      <c r="A2" s="209" t="s">
        <v>37</v>
      </c>
      <c r="B2" s="210"/>
      <c r="C2" s="105" t="s">
        <v>38</v>
      </c>
      <c r="D2" s="106" t="s">
        <v>39</v>
      </c>
      <c r="E2" s="106" t="s">
        <v>40</v>
      </c>
      <c r="F2" s="107" t="s">
        <v>41</v>
      </c>
      <c r="G2" s="104"/>
    </row>
    <row r="3" spans="1:14" ht="15" thickBot="1" x14ac:dyDescent="0.35">
      <c r="A3" s="211" t="s">
        <v>42</v>
      </c>
      <c r="B3" s="108" t="s">
        <v>2</v>
      </c>
      <c r="C3" s="109">
        <v>437</v>
      </c>
      <c r="D3" s="110">
        <v>14.074074074074074</v>
      </c>
      <c r="E3" s="110">
        <v>14.074074074074074</v>
      </c>
      <c r="F3" s="111">
        <v>14.074074074074074</v>
      </c>
      <c r="G3" s="104"/>
    </row>
    <row r="4" spans="1:14" x14ac:dyDescent="0.3">
      <c r="A4" s="212"/>
      <c r="B4" s="112" t="s">
        <v>5</v>
      </c>
      <c r="C4" s="113">
        <v>404</v>
      </c>
      <c r="D4" s="114">
        <v>13.011272141706925</v>
      </c>
      <c r="E4" s="114">
        <v>13.011272141706925</v>
      </c>
      <c r="F4" s="115">
        <v>27.085346215780998</v>
      </c>
      <c r="G4" s="104"/>
    </row>
    <row r="5" spans="1:14" x14ac:dyDescent="0.3">
      <c r="A5" s="212"/>
      <c r="B5" s="112" t="s">
        <v>6</v>
      </c>
      <c r="C5" s="113">
        <v>428</v>
      </c>
      <c r="D5" s="114">
        <v>13.784219001610307</v>
      </c>
      <c r="E5" s="114">
        <v>13.784219001610307</v>
      </c>
      <c r="F5" s="115">
        <v>40.869565217391305</v>
      </c>
      <c r="G5" s="104"/>
    </row>
    <row r="6" spans="1:14" x14ac:dyDescent="0.3">
      <c r="A6" s="212"/>
      <c r="B6" s="112" t="s">
        <v>7</v>
      </c>
      <c r="C6" s="113">
        <v>401</v>
      </c>
      <c r="D6" s="114">
        <v>12.914653784219002</v>
      </c>
      <c r="E6" s="114">
        <v>12.914653784219002</v>
      </c>
      <c r="F6" s="115">
        <v>53.784219001610303</v>
      </c>
      <c r="G6" s="104"/>
    </row>
    <row r="7" spans="1:14" x14ac:dyDescent="0.3">
      <c r="A7" s="212"/>
      <c r="B7" s="112" t="s">
        <v>8</v>
      </c>
      <c r="C7" s="113">
        <v>466</v>
      </c>
      <c r="D7" s="114">
        <v>15.008051529790661</v>
      </c>
      <c r="E7" s="114">
        <v>15.008051529790661</v>
      </c>
      <c r="F7" s="115">
        <v>68.792270531400973</v>
      </c>
      <c r="G7" s="104"/>
    </row>
    <row r="8" spans="1:14" x14ac:dyDescent="0.3">
      <c r="A8" s="212"/>
      <c r="B8" s="112" t="s">
        <v>9</v>
      </c>
      <c r="C8" s="113">
        <v>517</v>
      </c>
      <c r="D8" s="114">
        <v>16.650563607085349</v>
      </c>
      <c r="E8" s="114">
        <v>16.650563607085349</v>
      </c>
      <c r="F8" s="115">
        <v>85.442834138486319</v>
      </c>
      <c r="G8" s="104"/>
    </row>
    <row r="9" spans="1:14" x14ac:dyDescent="0.3">
      <c r="A9" s="212"/>
      <c r="B9" s="112" t="s">
        <v>10</v>
      </c>
      <c r="C9" s="113">
        <v>452</v>
      </c>
      <c r="D9" s="114">
        <v>14.557165861513688</v>
      </c>
      <c r="E9" s="114">
        <v>14.557165861513688</v>
      </c>
      <c r="F9" s="115">
        <v>100</v>
      </c>
      <c r="G9" s="104"/>
    </row>
    <row r="10" spans="1:14" ht="15" thickBot="1" x14ac:dyDescent="0.35">
      <c r="A10" s="213"/>
      <c r="B10" s="116" t="s">
        <v>11</v>
      </c>
      <c r="C10" s="117">
        <v>3105</v>
      </c>
      <c r="D10" s="118">
        <v>100</v>
      </c>
      <c r="E10" s="118">
        <v>100</v>
      </c>
      <c r="F10" s="119"/>
      <c r="G10" s="104"/>
    </row>
    <row r="15" spans="1:14" x14ac:dyDescent="0.3">
      <c r="A15" t="s">
        <v>105</v>
      </c>
      <c r="H15" t="s">
        <v>104</v>
      </c>
    </row>
    <row r="16" spans="1:14" ht="15" thickBot="1" x14ac:dyDescent="0.35">
      <c r="A16" s="203" t="s">
        <v>103</v>
      </c>
      <c r="B16" s="204"/>
      <c r="C16" s="204"/>
      <c r="D16" s="204"/>
      <c r="E16" s="204"/>
      <c r="F16" s="204"/>
      <c r="G16" s="132"/>
      <c r="H16" s="203" t="s">
        <v>103</v>
      </c>
      <c r="I16" s="204"/>
      <c r="J16" s="204"/>
      <c r="K16" s="204"/>
      <c r="L16" s="204"/>
      <c r="M16" s="204"/>
      <c r="N16" s="132"/>
    </row>
    <row r="17" spans="1:14" ht="19.2" thickBot="1" x14ac:dyDescent="0.35">
      <c r="A17" s="205" t="s">
        <v>37</v>
      </c>
      <c r="B17" s="206"/>
      <c r="C17" s="133" t="s">
        <v>38</v>
      </c>
      <c r="D17" s="134" t="s">
        <v>39</v>
      </c>
      <c r="E17" s="134" t="s">
        <v>40</v>
      </c>
      <c r="F17" s="135" t="s">
        <v>41</v>
      </c>
      <c r="G17" s="132"/>
      <c r="H17" s="205" t="s">
        <v>37</v>
      </c>
      <c r="I17" s="206"/>
      <c r="J17" s="133" t="s">
        <v>38</v>
      </c>
      <c r="K17" s="134" t="s">
        <v>39</v>
      </c>
      <c r="L17" s="134" t="s">
        <v>40</v>
      </c>
      <c r="M17" s="135" t="s">
        <v>41</v>
      </c>
      <c r="N17" s="132"/>
    </row>
    <row r="18" spans="1:14" ht="15" thickBot="1" x14ac:dyDescent="0.35">
      <c r="A18" s="200" t="s">
        <v>42</v>
      </c>
      <c r="B18" s="136" t="s">
        <v>2</v>
      </c>
      <c r="C18" s="137">
        <v>466</v>
      </c>
      <c r="D18" s="138">
        <v>14.663310258023914</v>
      </c>
      <c r="E18" s="138">
        <v>14.663310258023914</v>
      </c>
      <c r="F18" s="139">
        <v>14.663310258023914</v>
      </c>
      <c r="G18" s="132"/>
      <c r="H18" s="200" t="s">
        <v>42</v>
      </c>
      <c r="I18" s="136" t="s">
        <v>2</v>
      </c>
      <c r="J18" s="137">
        <v>26004</v>
      </c>
      <c r="K18" s="138">
        <v>14.865119788719108</v>
      </c>
      <c r="L18" s="138">
        <v>14.865119788719108</v>
      </c>
      <c r="M18" s="139">
        <v>14.865119788719108</v>
      </c>
      <c r="N18" s="132"/>
    </row>
    <row r="19" spans="1:14" x14ac:dyDescent="0.3">
      <c r="A19" s="201"/>
      <c r="B19" s="140" t="s">
        <v>5</v>
      </c>
      <c r="C19" s="141">
        <v>406</v>
      </c>
      <c r="D19" s="142">
        <v>12.77533039647577</v>
      </c>
      <c r="E19" s="142">
        <v>12.77533039647577</v>
      </c>
      <c r="F19" s="143">
        <v>27.438640654499686</v>
      </c>
      <c r="G19" s="132"/>
      <c r="H19" s="201"/>
      <c r="I19" s="140" t="s">
        <v>5</v>
      </c>
      <c r="J19" s="141">
        <v>25961</v>
      </c>
      <c r="K19" s="142">
        <v>14.840538949197693</v>
      </c>
      <c r="L19" s="142">
        <v>14.840538949197693</v>
      </c>
      <c r="M19" s="143">
        <v>29.705658737916803</v>
      </c>
      <c r="N19" s="132"/>
    </row>
    <row r="20" spans="1:14" x14ac:dyDescent="0.3">
      <c r="A20" s="201"/>
      <c r="B20" s="140" t="s">
        <v>6</v>
      </c>
      <c r="C20" s="141">
        <v>424</v>
      </c>
      <c r="D20" s="142">
        <v>13.341724354940215</v>
      </c>
      <c r="E20" s="142">
        <v>13.341724354940215</v>
      </c>
      <c r="F20" s="143">
        <v>40.780365009439898</v>
      </c>
      <c r="G20" s="132"/>
      <c r="H20" s="201"/>
      <c r="I20" s="140" t="s">
        <v>6</v>
      </c>
      <c r="J20" s="141">
        <v>26502</v>
      </c>
      <c r="K20" s="142">
        <v>15.14980020922296</v>
      </c>
      <c r="L20" s="142">
        <v>15.14980020922296</v>
      </c>
      <c r="M20" s="143">
        <v>44.855458947139766</v>
      </c>
      <c r="N20" s="132"/>
    </row>
    <row r="21" spans="1:14" x14ac:dyDescent="0.3">
      <c r="A21" s="201"/>
      <c r="B21" s="140" t="s">
        <v>7</v>
      </c>
      <c r="C21" s="141">
        <v>454</v>
      </c>
      <c r="D21" s="142">
        <v>14.285714285714285</v>
      </c>
      <c r="E21" s="142">
        <v>14.285714285714285</v>
      </c>
      <c r="F21" s="143">
        <v>55.066079295154182</v>
      </c>
      <c r="G21" s="132"/>
      <c r="H21" s="201"/>
      <c r="I21" s="140" t="s">
        <v>7</v>
      </c>
      <c r="J21" s="141">
        <v>26638</v>
      </c>
      <c r="K21" s="142">
        <v>15.227544259802325</v>
      </c>
      <c r="L21" s="142">
        <v>15.227544259802325</v>
      </c>
      <c r="M21" s="143">
        <v>60.083003206942088</v>
      </c>
      <c r="N21" s="132"/>
    </row>
    <row r="22" spans="1:14" x14ac:dyDescent="0.3">
      <c r="A22" s="201"/>
      <c r="B22" s="140" t="s">
        <v>8</v>
      </c>
      <c r="C22" s="141">
        <v>424</v>
      </c>
      <c r="D22" s="142">
        <v>13.341724354940215</v>
      </c>
      <c r="E22" s="142">
        <v>13.341724354940215</v>
      </c>
      <c r="F22" s="143">
        <v>68.407803650094394</v>
      </c>
      <c r="G22" s="132"/>
      <c r="H22" s="201"/>
      <c r="I22" s="140" t="s">
        <v>8</v>
      </c>
      <c r="J22" s="141">
        <v>27057</v>
      </c>
      <c r="K22" s="142">
        <v>15.467064533278455</v>
      </c>
      <c r="L22" s="142">
        <v>15.467064533278455</v>
      </c>
      <c r="M22" s="143">
        <v>75.550067740220541</v>
      </c>
      <c r="N22" s="132"/>
    </row>
    <row r="23" spans="1:14" x14ac:dyDescent="0.3">
      <c r="A23" s="201"/>
      <c r="B23" s="140" t="s">
        <v>9</v>
      </c>
      <c r="C23" s="141">
        <v>508</v>
      </c>
      <c r="D23" s="142">
        <v>15.984896161107615</v>
      </c>
      <c r="E23" s="142">
        <v>15.984896161107615</v>
      </c>
      <c r="F23" s="143">
        <v>84.392699811202007</v>
      </c>
      <c r="G23" s="132"/>
      <c r="H23" s="201"/>
      <c r="I23" s="140" t="s">
        <v>9</v>
      </c>
      <c r="J23" s="141">
        <v>23518</v>
      </c>
      <c r="K23" s="142">
        <v>13.444004275922783</v>
      </c>
      <c r="L23" s="142">
        <v>13.444004275922783</v>
      </c>
      <c r="M23" s="143">
        <v>88.994072016143321</v>
      </c>
      <c r="N23" s="132"/>
    </row>
    <row r="24" spans="1:14" x14ac:dyDescent="0.3">
      <c r="A24" s="201"/>
      <c r="B24" s="140" t="s">
        <v>10</v>
      </c>
      <c r="C24" s="141">
        <v>496</v>
      </c>
      <c r="D24" s="142">
        <v>15.607300188797987</v>
      </c>
      <c r="E24" s="142">
        <v>15.607300188797987</v>
      </c>
      <c r="F24" s="143">
        <v>100</v>
      </c>
      <c r="G24" s="132"/>
      <c r="H24" s="201"/>
      <c r="I24" s="140" t="s">
        <v>10</v>
      </c>
      <c r="J24" s="141">
        <v>19253</v>
      </c>
      <c r="K24" s="142">
        <v>11.005927983856676</v>
      </c>
      <c r="L24" s="142">
        <v>11.005927983856676</v>
      </c>
      <c r="M24" s="143">
        <v>100</v>
      </c>
      <c r="N24" s="132"/>
    </row>
    <row r="25" spans="1:14" ht="15" thickBot="1" x14ac:dyDescent="0.35">
      <c r="A25" s="202"/>
      <c r="B25" s="144" t="s">
        <v>11</v>
      </c>
      <c r="C25" s="145">
        <v>3178</v>
      </c>
      <c r="D25" s="146">
        <v>100</v>
      </c>
      <c r="E25" s="146">
        <v>100</v>
      </c>
      <c r="F25" s="147"/>
      <c r="G25" s="132"/>
      <c r="H25" s="202"/>
      <c r="I25" s="144" t="s">
        <v>11</v>
      </c>
      <c r="J25" s="145">
        <v>174933</v>
      </c>
      <c r="K25" s="146">
        <v>100</v>
      </c>
      <c r="L25" s="146">
        <v>100</v>
      </c>
      <c r="M25" s="147"/>
      <c r="N25" s="132"/>
    </row>
  </sheetData>
  <mergeCells count="9">
    <mergeCell ref="H18:H25"/>
    <mergeCell ref="A16:F16"/>
    <mergeCell ref="A17:B17"/>
    <mergeCell ref="A18:A25"/>
    <mergeCell ref="A1:F1"/>
    <mergeCell ref="A2:B2"/>
    <mergeCell ref="A3:A10"/>
    <mergeCell ref="H16:M16"/>
    <mergeCell ref="H17:I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O17" sqref="O17"/>
    </sheetView>
  </sheetViews>
  <sheetFormatPr defaultRowHeight="14.4" x14ac:dyDescent="0.3"/>
  <sheetData>
    <row r="1" spans="1:15" ht="15" thickBot="1" x14ac:dyDescent="0.35">
      <c r="A1" s="214" t="s">
        <v>103</v>
      </c>
      <c r="B1" s="215"/>
      <c r="C1" s="215"/>
      <c r="D1" s="215"/>
      <c r="E1" s="215"/>
      <c r="F1" s="215"/>
      <c r="G1" s="150" t="s">
        <v>51</v>
      </c>
      <c r="I1" s="214" t="s">
        <v>103</v>
      </c>
      <c r="J1" s="215"/>
      <c r="K1" s="215"/>
      <c r="L1" s="215"/>
      <c r="M1" s="215"/>
      <c r="N1" s="215"/>
      <c r="O1" s="150" t="s">
        <v>52</v>
      </c>
    </row>
    <row r="2" spans="1:15" ht="19.2" thickBot="1" x14ac:dyDescent="0.35">
      <c r="A2" s="216" t="s">
        <v>37</v>
      </c>
      <c r="B2" s="217"/>
      <c r="C2" s="151" t="s">
        <v>38</v>
      </c>
      <c r="D2" s="152" t="s">
        <v>39</v>
      </c>
      <c r="E2" s="152" t="s">
        <v>40</v>
      </c>
      <c r="F2" s="153" t="s">
        <v>41</v>
      </c>
      <c r="G2" s="150">
        <v>2018</v>
      </c>
      <c r="I2" s="216" t="s">
        <v>37</v>
      </c>
      <c r="J2" s="217"/>
      <c r="K2" s="151" t="s">
        <v>38</v>
      </c>
      <c r="L2" s="152" t="s">
        <v>39</v>
      </c>
      <c r="M2" s="152" t="s">
        <v>40</v>
      </c>
      <c r="N2" s="153" t="s">
        <v>41</v>
      </c>
      <c r="O2" s="150"/>
    </row>
    <row r="3" spans="1:15" ht="15" thickBot="1" x14ac:dyDescent="0.35">
      <c r="A3" s="218" t="s">
        <v>42</v>
      </c>
      <c r="B3" s="154" t="s">
        <v>111</v>
      </c>
      <c r="C3" s="155">
        <v>25558</v>
      </c>
      <c r="D3" s="156">
        <v>14.811681048721262</v>
      </c>
      <c r="E3" s="156">
        <v>14.811681048721262</v>
      </c>
      <c r="F3" s="157">
        <v>14.811681048721262</v>
      </c>
      <c r="G3" s="150"/>
      <c r="I3" s="218" t="s">
        <v>42</v>
      </c>
      <c r="J3" s="154" t="s">
        <v>111</v>
      </c>
      <c r="K3" s="155">
        <v>449</v>
      </c>
      <c r="L3" s="156">
        <v>13.467306538692261</v>
      </c>
      <c r="M3" s="156">
        <v>13.467306538692261</v>
      </c>
      <c r="N3" s="157">
        <v>13.467306538692261</v>
      </c>
      <c r="O3" s="150"/>
    </row>
    <row r="4" spans="1:15" x14ac:dyDescent="0.3">
      <c r="A4" s="219"/>
      <c r="B4" s="158" t="s">
        <v>112</v>
      </c>
      <c r="C4" s="159">
        <v>25686</v>
      </c>
      <c r="D4" s="160">
        <v>14.885861155702884</v>
      </c>
      <c r="E4" s="160">
        <v>14.885861155702884</v>
      </c>
      <c r="F4" s="161">
        <v>29.697542204424149</v>
      </c>
      <c r="G4" s="150"/>
      <c r="I4" s="219"/>
      <c r="J4" s="158" t="s">
        <v>112</v>
      </c>
      <c r="K4" s="159">
        <v>484</v>
      </c>
      <c r="L4" s="160">
        <v>14.517096580683864</v>
      </c>
      <c r="M4" s="160">
        <v>14.517096580683864</v>
      </c>
      <c r="N4" s="161">
        <v>27.984403119376122</v>
      </c>
      <c r="O4" s="150"/>
    </row>
    <row r="5" spans="1:15" x14ac:dyDescent="0.3">
      <c r="A5" s="219"/>
      <c r="B5" s="158" t="s">
        <v>113</v>
      </c>
      <c r="C5" s="159">
        <v>25896</v>
      </c>
      <c r="D5" s="160">
        <v>15.007562893719612</v>
      </c>
      <c r="E5" s="160">
        <v>15.007562893719612</v>
      </c>
      <c r="F5" s="161">
        <v>44.705105098143761</v>
      </c>
      <c r="G5" s="150"/>
      <c r="I5" s="219"/>
      <c r="J5" s="158" t="s">
        <v>113</v>
      </c>
      <c r="K5" s="159">
        <v>487</v>
      </c>
      <c r="L5" s="160">
        <v>14.607078584283142</v>
      </c>
      <c r="M5" s="160">
        <v>14.607078584283142</v>
      </c>
      <c r="N5" s="161">
        <v>42.591481703659269</v>
      </c>
      <c r="O5" s="150"/>
    </row>
    <row r="6" spans="1:15" x14ac:dyDescent="0.3">
      <c r="A6" s="219"/>
      <c r="B6" s="158" t="s">
        <v>114</v>
      </c>
      <c r="C6" s="159">
        <v>26238</v>
      </c>
      <c r="D6" s="160">
        <v>15.205762867061134</v>
      </c>
      <c r="E6" s="160">
        <v>15.205762867061134</v>
      </c>
      <c r="F6" s="161">
        <v>59.910867965204893</v>
      </c>
      <c r="G6" s="150"/>
      <c r="I6" s="219"/>
      <c r="J6" s="158" t="s">
        <v>114</v>
      </c>
      <c r="K6" s="159">
        <v>448</v>
      </c>
      <c r="L6" s="160">
        <v>13.437312537492502</v>
      </c>
      <c r="M6" s="160">
        <v>13.437312537492502</v>
      </c>
      <c r="N6" s="161">
        <v>56.028794241151772</v>
      </c>
      <c r="O6" s="150"/>
    </row>
    <row r="7" spans="1:15" x14ac:dyDescent="0.3">
      <c r="A7" s="219"/>
      <c r="B7" s="158" t="s">
        <v>115</v>
      </c>
      <c r="C7" s="159">
        <v>27057</v>
      </c>
      <c r="D7" s="160">
        <v>15.680399645326363</v>
      </c>
      <c r="E7" s="160">
        <v>15.680399645326363</v>
      </c>
      <c r="F7" s="161">
        <v>75.591267610531247</v>
      </c>
      <c r="G7" s="150"/>
      <c r="I7" s="219"/>
      <c r="J7" s="158" t="s">
        <v>115</v>
      </c>
      <c r="K7" s="159">
        <v>444</v>
      </c>
      <c r="L7" s="160">
        <v>13.31733653269346</v>
      </c>
      <c r="M7" s="160">
        <v>13.31733653269346</v>
      </c>
      <c r="N7" s="161">
        <v>69.346130773845232</v>
      </c>
      <c r="O7" s="150"/>
    </row>
    <row r="8" spans="1:15" x14ac:dyDescent="0.3">
      <c r="A8" s="219"/>
      <c r="B8" s="158" t="s">
        <v>116</v>
      </c>
      <c r="C8" s="159">
        <v>23508</v>
      </c>
      <c r="D8" s="160">
        <v>13.623640272843707</v>
      </c>
      <c r="E8" s="160">
        <v>13.623640272843707</v>
      </c>
      <c r="F8" s="161">
        <v>89.214907883374963</v>
      </c>
      <c r="G8" s="150"/>
      <c r="I8" s="219"/>
      <c r="J8" s="158" t="s">
        <v>116</v>
      </c>
      <c r="K8" s="159">
        <v>492</v>
      </c>
      <c r="L8" s="160">
        <v>14.757048590281943</v>
      </c>
      <c r="M8" s="160">
        <v>14.757048590281943</v>
      </c>
      <c r="N8" s="161">
        <v>84.103179364127172</v>
      </c>
      <c r="O8" s="150"/>
    </row>
    <row r="9" spans="1:15" x14ac:dyDescent="0.3">
      <c r="A9" s="219"/>
      <c r="B9" s="158" t="s">
        <v>117</v>
      </c>
      <c r="C9" s="159">
        <v>18610</v>
      </c>
      <c r="D9" s="160">
        <v>10.785092116625036</v>
      </c>
      <c r="E9" s="160">
        <v>10.785092116625036</v>
      </c>
      <c r="F9" s="161">
        <v>100</v>
      </c>
      <c r="G9" s="150"/>
      <c r="I9" s="219"/>
      <c r="J9" s="158" t="s">
        <v>117</v>
      </c>
      <c r="K9" s="159">
        <v>530</v>
      </c>
      <c r="L9" s="160">
        <v>15.896820635872825</v>
      </c>
      <c r="M9" s="160">
        <v>15.896820635872825</v>
      </c>
      <c r="N9" s="161">
        <v>100</v>
      </c>
      <c r="O9" s="150"/>
    </row>
    <row r="10" spans="1:15" ht="15" thickBot="1" x14ac:dyDescent="0.35">
      <c r="A10" s="220"/>
      <c r="B10" s="162" t="s">
        <v>11</v>
      </c>
      <c r="C10" s="163">
        <v>172553</v>
      </c>
      <c r="D10" s="164">
        <v>100</v>
      </c>
      <c r="E10" s="164">
        <v>100</v>
      </c>
      <c r="F10" s="165"/>
      <c r="G10" s="150"/>
      <c r="I10" s="220"/>
      <c r="J10" s="162" t="s">
        <v>11</v>
      </c>
      <c r="K10" s="163">
        <v>3334</v>
      </c>
      <c r="L10" s="164">
        <v>100</v>
      </c>
      <c r="M10" s="164">
        <v>100</v>
      </c>
      <c r="N10" s="165"/>
      <c r="O10" s="150"/>
    </row>
    <row r="16" spans="1:15" ht="15" thickBot="1" x14ac:dyDescent="0.35">
      <c r="A16" s="214" t="s">
        <v>103</v>
      </c>
      <c r="B16" s="215"/>
      <c r="C16" s="215"/>
      <c r="D16" s="215"/>
      <c r="E16" s="215"/>
      <c r="F16" s="215"/>
      <c r="G16" s="150" t="s">
        <v>118</v>
      </c>
      <c r="I16" s="214" t="s">
        <v>103</v>
      </c>
      <c r="J16" s="215"/>
      <c r="K16" s="215"/>
      <c r="L16" s="215"/>
      <c r="M16" s="215"/>
      <c r="N16" s="215"/>
      <c r="O16" s="150" t="s">
        <v>53</v>
      </c>
    </row>
    <row r="17" spans="1:15" ht="19.2" thickBot="1" x14ac:dyDescent="0.35">
      <c r="A17" s="216" t="s">
        <v>37</v>
      </c>
      <c r="B17" s="217"/>
      <c r="C17" s="151" t="s">
        <v>38</v>
      </c>
      <c r="D17" s="152" t="s">
        <v>39</v>
      </c>
      <c r="E17" s="152" t="s">
        <v>40</v>
      </c>
      <c r="F17" s="153" t="s">
        <v>41</v>
      </c>
      <c r="G17" s="150"/>
      <c r="I17" s="216" t="s">
        <v>37</v>
      </c>
      <c r="J17" s="217"/>
      <c r="K17" s="151" t="s">
        <v>38</v>
      </c>
      <c r="L17" s="152" t="s">
        <v>39</v>
      </c>
      <c r="M17" s="152" t="s">
        <v>40</v>
      </c>
      <c r="N17" s="153" t="s">
        <v>41</v>
      </c>
      <c r="O17" s="150"/>
    </row>
    <row r="18" spans="1:15" ht="15" thickBot="1" x14ac:dyDescent="0.35">
      <c r="A18" s="218" t="s">
        <v>42</v>
      </c>
      <c r="B18" s="154" t="s">
        <v>111</v>
      </c>
      <c r="C18" s="155">
        <v>413</v>
      </c>
      <c r="D18" s="156">
        <v>13.383020090732339</v>
      </c>
      <c r="E18" s="156">
        <v>13.383020090732339</v>
      </c>
      <c r="F18" s="157">
        <v>13.383020090732339</v>
      </c>
      <c r="G18" s="150"/>
      <c r="I18" s="218" t="s">
        <v>42</v>
      </c>
      <c r="J18" s="154" t="s">
        <v>111</v>
      </c>
      <c r="K18" s="155">
        <v>35360</v>
      </c>
      <c r="L18" s="156">
        <v>14.55629242669367</v>
      </c>
      <c r="M18" s="156">
        <v>14.55629242669367</v>
      </c>
      <c r="N18" s="157">
        <v>14.55629242669367</v>
      </c>
      <c r="O18" s="150"/>
    </row>
    <row r="19" spans="1:15" x14ac:dyDescent="0.3">
      <c r="A19" s="219"/>
      <c r="B19" s="158" t="s">
        <v>112</v>
      </c>
      <c r="C19" s="159">
        <v>416</v>
      </c>
      <c r="D19" s="160">
        <v>13.480233311730395</v>
      </c>
      <c r="E19" s="160">
        <v>13.480233311730395</v>
      </c>
      <c r="F19" s="161">
        <v>26.863253402462732</v>
      </c>
      <c r="G19" s="150"/>
      <c r="I19" s="219"/>
      <c r="J19" s="158" t="s">
        <v>112</v>
      </c>
      <c r="K19" s="159">
        <v>34765</v>
      </c>
      <c r="L19" s="160">
        <v>14.311354813744497</v>
      </c>
      <c r="M19" s="160">
        <v>14.311354813744497</v>
      </c>
      <c r="N19" s="161">
        <v>28.867647240438171</v>
      </c>
      <c r="O19" s="150"/>
    </row>
    <row r="20" spans="1:15" x14ac:dyDescent="0.3">
      <c r="A20" s="219"/>
      <c r="B20" s="158" t="s">
        <v>113</v>
      </c>
      <c r="C20" s="159">
        <v>459</v>
      </c>
      <c r="D20" s="160">
        <v>14.873622812702529</v>
      </c>
      <c r="E20" s="160">
        <v>14.873622812702529</v>
      </c>
      <c r="F20" s="161">
        <v>41.736876215165267</v>
      </c>
      <c r="G20" s="150"/>
      <c r="I20" s="219"/>
      <c r="J20" s="158" t="s">
        <v>113</v>
      </c>
      <c r="K20" s="159">
        <v>35142</v>
      </c>
      <c r="L20" s="160">
        <v>14.466550578587926</v>
      </c>
      <c r="M20" s="160">
        <v>14.466550578587926</v>
      </c>
      <c r="N20" s="161">
        <v>43.334197819026095</v>
      </c>
      <c r="O20" s="150"/>
    </row>
    <row r="21" spans="1:15" x14ac:dyDescent="0.3">
      <c r="A21" s="219"/>
      <c r="B21" s="158" t="s">
        <v>114</v>
      </c>
      <c r="C21" s="159">
        <v>434</v>
      </c>
      <c r="D21" s="160">
        <v>14.063512637718731</v>
      </c>
      <c r="E21" s="160">
        <v>14.063512637718731</v>
      </c>
      <c r="F21" s="161">
        <v>55.800388852883998</v>
      </c>
      <c r="G21" s="150"/>
      <c r="I21" s="219"/>
      <c r="J21" s="158" t="s">
        <v>114</v>
      </c>
      <c r="K21" s="159">
        <v>35771</v>
      </c>
      <c r="L21" s="160">
        <v>14.725484626562762</v>
      </c>
      <c r="M21" s="160">
        <v>14.725484626562762</v>
      </c>
      <c r="N21" s="161">
        <v>58.059682445588855</v>
      </c>
      <c r="O21" s="150"/>
    </row>
    <row r="22" spans="1:15" x14ac:dyDescent="0.3">
      <c r="A22" s="219"/>
      <c r="B22" s="158" t="s">
        <v>115</v>
      </c>
      <c r="C22" s="159">
        <v>422</v>
      </c>
      <c r="D22" s="160">
        <v>13.674659753726507</v>
      </c>
      <c r="E22" s="160">
        <v>13.674659753726507</v>
      </c>
      <c r="F22" s="161">
        <v>69.4750486066105</v>
      </c>
      <c r="G22" s="150"/>
      <c r="I22" s="219"/>
      <c r="J22" s="158" t="s">
        <v>115</v>
      </c>
      <c r="K22" s="159">
        <v>37282</v>
      </c>
      <c r="L22" s="160">
        <v>15.347502665497553</v>
      </c>
      <c r="M22" s="160">
        <v>15.347502665497553</v>
      </c>
      <c r="N22" s="161">
        <v>73.40718511108642</v>
      </c>
      <c r="O22" s="150"/>
    </row>
    <row r="23" spans="1:15" x14ac:dyDescent="0.3">
      <c r="A23" s="219"/>
      <c r="B23" s="158" t="s">
        <v>116</v>
      </c>
      <c r="C23" s="159">
        <v>454</v>
      </c>
      <c r="D23" s="160">
        <v>14.711600777705769</v>
      </c>
      <c r="E23" s="160">
        <v>14.711600777705769</v>
      </c>
      <c r="F23" s="161">
        <v>84.186649384316269</v>
      </c>
      <c r="G23" s="150"/>
      <c r="I23" s="219"/>
      <c r="J23" s="158" t="s">
        <v>116</v>
      </c>
      <c r="K23" s="159">
        <v>34702</v>
      </c>
      <c r="L23" s="160">
        <v>14.285420242961647</v>
      </c>
      <c r="M23" s="160">
        <v>14.285420242961647</v>
      </c>
      <c r="N23" s="161">
        <v>87.692605354048055</v>
      </c>
      <c r="O23" s="150"/>
    </row>
    <row r="24" spans="1:15" x14ac:dyDescent="0.3">
      <c r="A24" s="219"/>
      <c r="B24" s="158" t="s">
        <v>117</v>
      </c>
      <c r="C24" s="159">
        <v>488</v>
      </c>
      <c r="D24" s="160">
        <v>15.813350615683733</v>
      </c>
      <c r="E24" s="160">
        <v>15.813350615683733</v>
      </c>
      <c r="F24" s="161">
        <v>100</v>
      </c>
      <c r="G24" s="150"/>
      <c r="I24" s="219"/>
      <c r="J24" s="158" t="s">
        <v>117</v>
      </c>
      <c r="K24" s="159">
        <v>29897</v>
      </c>
      <c r="L24" s="160">
        <v>12.307394645951943</v>
      </c>
      <c r="M24" s="160">
        <v>12.307394645951943</v>
      </c>
      <c r="N24" s="161">
        <v>100</v>
      </c>
      <c r="O24" s="150"/>
    </row>
    <row r="25" spans="1:15" ht="15" thickBot="1" x14ac:dyDescent="0.35">
      <c r="A25" s="220"/>
      <c r="B25" s="162" t="s">
        <v>11</v>
      </c>
      <c r="C25" s="163">
        <v>3086</v>
      </c>
      <c r="D25" s="164">
        <v>100</v>
      </c>
      <c r="E25" s="164">
        <v>100</v>
      </c>
      <c r="F25" s="165"/>
      <c r="G25" s="150"/>
      <c r="I25" s="220"/>
      <c r="J25" s="162" t="s">
        <v>11</v>
      </c>
      <c r="K25" s="163">
        <v>242919</v>
      </c>
      <c r="L25" s="164">
        <v>100</v>
      </c>
      <c r="M25" s="164">
        <v>100</v>
      </c>
      <c r="N25" s="165"/>
      <c r="O25" s="150"/>
    </row>
  </sheetData>
  <mergeCells count="12">
    <mergeCell ref="A18:A25"/>
    <mergeCell ref="A1:F1"/>
    <mergeCell ref="A2:B2"/>
    <mergeCell ref="A3:A10"/>
    <mergeCell ref="A16:F16"/>
    <mergeCell ref="A17:B17"/>
    <mergeCell ref="I16:N16"/>
    <mergeCell ref="I17:J17"/>
    <mergeCell ref="I18:I25"/>
    <mergeCell ref="I1:N1"/>
    <mergeCell ref="I2:J2"/>
    <mergeCell ref="I3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Tab. RF.1S.1.3.1</vt:lpstr>
      <vt:lpstr>Tab. RF.IS1.3.2</vt:lpstr>
      <vt:lpstr>Dati ISTAT 16 senza IncMort</vt:lpstr>
      <vt:lpstr>2016 e 2017 da spss</vt:lpstr>
      <vt:lpstr>2018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2015-11-25T14:11:30Z</dcterms:created>
  <dcterms:modified xsi:type="dcterms:W3CDTF">2019-10-10T06:30:31Z</dcterms:modified>
</cp:coreProperties>
</file>